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\Mariaš\2024\STIAHNUTE DOKUMENTY\"/>
    </mc:Choice>
  </mc:AlternateContent>
  <bookViews>
    <workbookView xWindow="0" yWindow="0" windowWidth="19200" windowHeight="7248"/>
  </bookViews>
  <sheets>
    <sheet name="Finalne vysledky" sheetId="8" r:id="rId1"/>
    <sheet name="TN 2024 - druzstva" sheetId="2" r:id="rId2"/>
    <sheet name="For ordering" sheetId="3" state="hidden" r:id="rId3"/>
  </sheets>
  <definedNames>
    <definedName name="_xlnm._FilterDatabase" localSheetId="2" hidden="1">'For ordering'!$E$4:$M$32</definedName>
    <definedName name="_xlnm._FilterDatabase" localSheetId="1">'TN 2024 - druzstva'!$A$4:$BE$34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2" i="2" l="1"/>
  <c r="AN20" i="2"/>
  <c r="AN10" i="2"/>
  <c r="AN5" i="2"/>
  <c r="AN26" i="2"/>
  <c r="AN24" i="2"/>
  <c r="AN13" i="2"/>
  <c r="AN12" i="2"/>
  <c r="AN30" i="2"/>
  <c r="AN22" i="2"/>
  <c r="AN19" i="2"/>
  <c r="AN6" i="2"/>
  <c r="AN28" i="2"/>
  <c r="AN14" i="2"/>
  <c r="AN11" i="2"/>
  <c r="AN7" i="2"/>
  <c r="AN31" i="2"/>
  <c r="AN21" i="2"/>
  <c r="AN18" i="2"/>
  <c r="AN16" i="2"/>
  <c r="AN27" i="2"/>
  <c r="AN17" i="2"/>
  <c r="AN9" i="2"/>
  <c r="AN8" i="2"/>
  <c r="AN29" i="2"/>
  <c r="AN25" i="2"/>
  <c r="AN23" i="2"/>
  <c r="AN15" i="2"/>
  <c r="S25" i="2"/>
  <c r="S20" i="2"/>
  <c r="S9" i="2"/>
  <c r="S7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6" i="2"/>
  <c r="AV7" i="2"/>
  <c r="AV8" i="2"/>
  <c r="AV5" i="2"/>
  <c r="AW32" i="2"/>
  <c r="AG25" i="2"/>
  <c r="AG24" i="2"/>
  <c r="AG18" i="2"/>
  <c r="AG11" i="2"/>
  <c r="AG32" i="2"/>
  <c r="AG23" i="2"/>
  <c r="AG17" i="2"/>
  <c r="AG10" i="2"/>
  <c r="AG31" i="2"/>
  <c r="AG22" i="2"/>
  <c r="AG16" i="2"/>
  <c r="AG9" i="2"/>
  <c r="AG30" i="2"/>
  <c r="AG21" i="2"/>
  <c r="AG15" i="2"/>
  <c r="AG8" i="2"/>
  <c r="AG29" i="2"/>
  <c r="AG28" i="2"/>
  <c r="AG14" i="2"/>
  <c r="AG7" i="2"/>
  <c r="AG27" i="2"/>
  <c r="AG20" i="2"/>
  <c r="AG13" i="2"/>
  <c r="AG6" i="2"/>
  <c r="AG26" i="2"/>
  <c r="AG19" i="2"/>
  <c r="AG12" i="2"/>
  <c r="AG5" i="2"/>
  <c r="Z29" i="2"/>
  <c r="Z24" i="2"/>
  <c r="Z13" i="2"/>
  <c r="Z12" i="2"/>
  <c r="Z26" i="2"/>
  <c r="Z23" i="2"/>
  <c r="Z20" i="2"/>
  <c r="Z11" i="2"/>
  <c r="Z25" i="2"/>
  <c r="Z22" i="2"/>
  <c r="Z19" i="2"/>
  <c r="Z10" i="2"/>
  <c r="Z32" i="2"/>
  <c r="Z18" i="2"/>
  <c r="Z9" i="2"/>
  <c r="Z8" i="2"/>
  <c r="Z21" i="2"/>
  <c r="Z17" i="2"/>
  <c r="Z16" i="2"/>
  <c r="Z7" i="2"/>
  <c r="Z31" i="2"/>
  <c r="Z28" i="2"/>
  <c r="Z15" i="2"/>
  <c r="Z6" i="2"/>
  <c r="Z30" i="2"/>
  <c r="Z27" i="2"/>
  <c r="Z14" i="2"/>
  <c r="Z5" i="2"/>
  <c r="S27" i="2"/>
  <c r="S24" i="2"/>
  <c r="S17" i="2"/>
  <c r="S15" i="2"/>
  <c r="S32" i="2"/>
  <c r="S21" i="2"/>
  <c r="S19" i="2"/>
  <c r="S6" i="2"/>
  <c r="S28" i="2"/>
  <c r="S18" i="2"/>
  <c r="S16" i="2"/>
  <c r="S5" i="2"/>
  <c r="S31" i="2"/>
  <c r="S23" i="2"/>
  <c r="S14" i="2"/>
  <c r="S12" i="2"/>
  <c r="S30" i="2"/>
  <c r="S22" i="2"/>
  <c r="S13" i="2"/>
  <c r="S11" i="2"/>
  <c r="S29" i="2"/>
  <c r="S26" i="2"/>
  <c r="S10" i="2"/>
  <c r="S8" i="2"/>
  <c r="L32" i="2"/>
  <c r="L28" i="2"/>
  <c r="L24" i="2"/>
  <c r="L20" i="2"/>
  <c r="L27" i="2"/>
  <c r="L23" i="2"/>
  <c r="L19" i="2"/>
  <c r="L16" i="2"/>
  <c r="L22" i="2"/>
  <c r="L18" i="2"/>
  <c r="L15" i="2"/>
  <c r="L12" i="2"/>
  <c r="L17" i="2"/>
  <c r="L14" i="2"/>
  <c r="L11" i="2"/>
  <c r="L8" i="2"/>
  <c r="L31" i="2"/>
  <c r="L13" i="2"/>
  <c r="L10" i="2"/>
  <c r="L7" i="2"/>
  <c r="L30" i="2"/>
  <c r="L26" i="2"/>
  <c r="L9" i="2"/>
  <c r="L6" i="2"/>
  <c r="L29" i="2"/>
  <c r="L25" i="2"/>
  <c r="L21" i="2"/>
  <c r="L5" i="2"/>
  <c r="I33" i="3"/>
  <c r="AR21" i="2"/>
  <c r="AS21" i="2"/>
  <c r="AW21" i="2"/>
  <c r="AR22" i="2"/>
  <c r="AS22" i="2"/>
  <c r="AW22" i="2"/>
  <c r="AR23" i="2"/>
  <c r="AS23" i="2"/>
  <c r="AW23" i="2"/>
  <c r="AR24" i="2"/>
  <c r="AS24" i="2"/>
  <c r="AW24" i="2"/>
  <c r="AR25" i="2"/>
  <c r="AS25" i="2"/>
  <c r="AW25" i="2"/>
  <c r="AR26" i="2"/>
  <c r="AS26" i="2"/>
  <c r="AW26" i="2"/>
  <c r="AR27" i="2"/>
  <c r="AS27" i="2"/>
  <c r="AW27" i="2"/>
  <c r="AR28" i="2"/>
  <c r="AS28" i="2"/>
  <c r="AW28" i="2"/>
  <c r="AR29" i="2"/>
  <c r="AS29" i="2"/>
  <c r="AW29" i="2"/>
  <c r="AR30" i="2"/>
  <c r="AS30" i="2"/>
  <c r="AW30" i="2"/>
  <c r="AR31" i="2"/>
  <c r="AS31" i="2"/>
  <c r="AW31" i="2"/>
  <c r="AR32" i="2"/>
  <c r="AS32" i="2"/>
  <c r="AS15" i="2"/>
  <c r="AS5" i="2"/>
  <c r="AX31" i="2" l="1"/>
  <c r="AX23" i="2"/>
  <c r="AX30" i="2"/>
  <c r="AX22" i="2"/>
  <c r="AX24" i="2"/>
  <c r="AX26" i="2"/>
  <c r="AX27" i="2"/>
  <c r="AX32" i="2"/>
  <c r="AX21" i="2"/>
  <c r="AX29" i="2"/>
  <c r="AX28" i="2"/>
  <c r="AX25" i="2"/>
  <c r="BC9" i="2"/>
  <c r="BC17" i="2"/>
  <c r="BC29" i="2"/>
  <c r="BC5" i="2"/>
  <c r="BC13" i="2"/>
  <c r="BC21" i="2"/>
  <c r="BC25" i="2"/>
  <c r="AT29" i="2"/>
  <c r="AT26" i="2"/>
  <c r="AT31" i="2"/>
  <c r="AY29" i="2"/>
  <c r="AZ25" i="2"/>
  <c r="AT23" i="2"/>
  <c r="AT22" i="2"/>
  <c r="AT24" i="2"/>
  <c r="AZ29" i="2"/>
  <c r="AY25" i="2"/>
  <c r="AT32" i="2"/>
  <c r="AT25" i="2"/>
  <c r="AT27" i="2"/>
  <c r="AT30" i="2"/>
  <c r="AT28" i="2"/>
  <c r="AT21" i="2"/>
  <c r="AZ21" i="2"/>
  <c r="K33" i="3"/>
  <c r="BD25" i="2"/>
  <c r="BD21" i="2"/>
  <c r="BD29" i="2"/>
  <c r="AY21" i="2"/>
  <c r="BE29" i="2" l="1"/>
  <c r="BE25" i="2"/>
  <c r="BE21" i="2"/>
  <c r="BA29" i="2"/>
  <c r="BA25" i="2"/>
  <c r="BA21" i="2"/>
  <c r="AG33" i="2"/>
  <c r="AL33" i="2"/>
  <c r="AE33" i="2"/>
  <c r="Z33" i="2"/>
  <c r="X33" i="2"/>
  <c r="S33" i="2"/>
  <c r="Q33" i="2"/>
  <c r="L33" i="2"/>
  <c r="J33" i="2"/>
  <c r="M21" i="2"/>
  <c r="T21" i="2"/>
  <c r="AA21" i="2"/>
  <c r="AH21" i="2"/>
  <c r="AO21" i="2"/>
  <c r="M22" i="2"/>
  <c r="T22" i="2"/>
  <c r="AA22" i="2"/>
  <c r="AH22" i="2"/>
  <c r="AO22" i="2"/>
  <c r="M23" i="2"/>
  <c r="T23" i="2"/>
  <c r="AA23" i="2"/>
  <c r="AH23" i="2"/>
  <c r="AO23" i="2"/>
  <c r="M24" i="2"/>
  <c r="T24" i="2"/>
  <c r="AA24" i="2"/>
  <c r="AH24" i="2"/>
  <c r="AO24" i="2"/>
  <c r="M25" i="2"/>
  <c r="T25" i="2"/>
  <c r="AA25" i="2"/>
  <c r="AH25" i="2"/>
  <c r="AO25" i="2"/>
  <c r="M26" i="2"/>
  <c r="T26" i="2"/>
  <c r="AA26" i="2"/>
  <c r="AH26" i="2"/>
  <c r="AO26" i="2"/>
  <c r="M27" i="2"/>
  <c r="T27" i="2"/>
  <c r="AA27" i="2"/>
  <c r="AH27" i="2"/>
  <c r="AO27" i="2"/>
  <c r="M28" i="2"/>
  <c r="T28" i="2"/>
  <c r="AA28" i="2"/>
  <c r="AH28" i="2"/>
  <c r="AO28" i="2"/>
  <c r="M29" i="2"/>
  <c r="T29" i="2"/>
  <c r="AA29" i="2"/>
  <c r="AH29" i="2"/>
  <c r="AO29" i="2"/>
  <c r="M30" i="2"/>
  <c r="T30" i="2"/>
  <c r="AA30" i="2"/>
  <c r="AH30" i="2"/>
  <c r="AO30" i="2"/>
  <c r="M31" i="2"/>
  <c r="T31" i="2"/>
  <c r="AA31" i="2"/>
  <c r="AH31" i="2"/>
  <c r="AO31" i="2"/>
  <c r="M32" i="2"/>
  <c r="T32" i="2"/>
  <c r="AA32" i="2"/>
  <c r="AH32" i="2"/>
  <c r="AO32" i="2"/>
  <c r="AW20" i="2"/>
  <c r="AX20" i="2" s="1"/>
  <c r="AT20" i="2"/>
  <c r="AS20" i="2"/>
  <c r="AR20" i="2"/>
  <c r="AO20" i="2"/>
  <c r="AH20" i="2"/>
  <c r="AA20" i="2"/>
  <c r="T20" i="2"/>
  <c r="M20" i="2"/>
  <c r="AW19" i="2"/>
  <c r="AX19" i="2" s="1"/>
  <c r="AT19" i="2"/>
  <c r="AS19" i="2"/>
  <c r="AR19" i="2"/>
  <c r="AO19" i="2"/>
  <c r="AH19" i="2"/>
  <c r="AA19" i="2"/>
  <c r="T19" i="2"/>
  <c r="M19" i="2"/>
  <c r="AW18" i="2"/>
  <c r="AX18" i="2" s="1"/>
  <c r="AT18" i="2"/>
  <c r="AS18" i="2"/>
  <c r="AR18" i="2"/>
  <c r="AO18" i="2"/>
  <c r="AH18" i="2"/>
  <c r="AA18" i="2"/>
  <c r="T18" i="2"/>
  <c r="M18" i="2"/>
  <c r="AW17" i="2"/>
  <c r="AX17" i="2" s="1"/>
  <c r="AT17" i="2"/>
  <c r="AS17" i="2"/>
  <c r="AR17" i="2"/>
  <c r="AO17" i="2"/>
  <c r="AH17" i="2"/>
  <c r="AA17" i="2"/>
  <c r="T17" i="2"/>
  <c r="M17" i="2"/>
  <c r="AW16" i="2"/>
  <c r="AX16" i="2" s="1"/>
  <c r="AT16" i="2"/>
  <c r="AS16" i="2"/>
  <c r="AR16" i="2"/>
  <c r="AO16" i="2"/>
  <c r="AH16" i="2"/>
  <c r="AA16" i="2"/>
  <c r="T16" i="2"/>
  <c r="M16" i="2"/>
  <c r="AW15" i="2"/>
  <c r="AX15" i="2" s="1"/>
  <c r="AT15" i="2"/>
  <c r="AR15" i="2"/>
  <c r="AO15" i="2"/>
  <c r="AH15" i="2"/>
  <c r="AA15" i="2"/>
  <c r="T15" i="2"/>
  <c r="M15" i="2"/>
  <c r="AW14" i="2"/>
  <c r="AX14" i="2" s="1"/>
  <c r="AT14" i="2"/>
  <c r="AS14" i="2"/>
  <c r="AR14" i="2"/>
  <c r="AO14" i="2"/>
  <c r="AH14" i="2"/>
  <c r="AA14" i="2"/>
  <c r="T14" i="2"/>
  <c r="M14" i="2"/>
  <c r="AW13" i="2"/>
  <c r="AX13" i="2" s="1"/>
  <c r="AT13" i="2"/>
  <c r="AS13" i="2"/>
  <c r="AR13" i="2"/>
  <c r="AO13" i="2"/>
  <c r="AH13" i="2"/>
  <c r="AA13" i="2"/>
  <c r="T13" i="2"/>
  <c r="M13" i="2"/>
  <c r="AW12" i="2"/>
  <c r="AX12" i="2" s="1"/>
  <c r="AT12" i="2"/>
  <c r="AS12" i="2"/>
  <c r="AR12" i="2"/>
  <c r="AO12" i="2"/>
  <c r="AH12" i="2"/>
  <c r="AA12" i="2"/>
  <c r="T12" i="2"/>
  <c r="M12" i="2"/>
  <c r="AW11" i="2"/>
  <c r="AX11" i="2" s="1"/>
  <c r="AT11" i="2"/>
  <c r="AS11" i="2"/>
  <c r="AR11" i="2"/>
  <c r="AO11" i="2"/>
  <c r="AH11" i="2"/>
  <c r="AA11" i="2"/>
  <c r="T11" i="2"/>
  <c r="M11" i="2"/>
  <c r="AW10" i="2"/>
  <c r="AX10" i="2" s="1"/>
  <c r="AT10" i="2"/>
  <c r="AS10" i="2"/>
  <c r="AR10" i="2"/>
  <c r="AO10" i="2"/>
  <c r="AH10" i="2"/>
  <c r="AA10" i="2"/>
  <c r="T10" i="2"/>
  <c r="M10" i="2"/>
  <c r="AW9" i="2"/>
  <c r="AX9" i="2" s="1"/>
  <c r="AT9" i="2"/>
  <c r="AS9" i="2"/>
  <c r="AR9" i="2"/>
  <c r="AO9" i="2"/>
  <c r="AH9" i="2"/>
  <c r="AA9" i="2"/>
  <c r="T9" i="2"/>
  <c r="M9" i="2"/>
  <c r="AW8" i="2"/>
  <c r="AX8" i="2" s="1"/>
  <c r="AT8" i="2"/>
  <c r="AS8" i="2"/>
  <c r="AR8" i="2"/>
  <c r="AO8" i="2"/>
  <c r="AH8" i="2"/>
  <c r="AA8" i="2"/>
  <c r="T8" i="2"/>
  <c r="M8" i="2"/>
  <c r="AW7" i="2"/>
  <c r="AX7" i="2" s="1"/>
  <c r="AT7" i="2"/>
  <c r="AS7" i="2"/>
  <c r="AR7" i="2"/>
  <c r="AO7" i="2"/>
  <c r="AH7" i="2"/>
  <c r="AA7" i="2"/>
  <c r="T7" i="2"/>
  <c r="M7" i="2"/>
  <c r="AW6" i="2"/>
  <c r="AX6" i="2" s="1"/>
  <c r="AT6" i="2"/>
  <c r="AS6" i="2"/>
  <c r="AR6" i="2"/>
  <c r="AO6" i="2"/>
  <c r="AH6" i="2"/>
  <c r="AA6" i="2"/>
  <c r="T6" i="2"/>
  <c r="M6" i="2"/>
  <c r="AW5" i="2"/>
  <c r="AX5" i="2" s="1"/>
  <c r="AT5" i="2"/>
  <c r="AR5" i="2"/>
  <c r="AO5" i="2"/>
  <c r="AH5" i="2"/>
  <c r="AA5" i="2"/>
  <c r="T5" i="2"/>
  <c r="M5" i="2"/>
  <c r="Q50" i="2" l="1"/>
  <c r="J48" i="2"/>
  <c r="X49" i="2"/>
  <c r="J47" i="2"/>
  <c r="Q51" i="2"/>
  <c r="AA50" i="2"/>
  <c r="AF47" i="2"/>
  <c r="M48" i="2"/>
  <c r="X53" i="2"/>
  <c r="T53" i="2"/>
  <c r="AG47" i="2"/>
  <c r="R51" i="2"/>
  <c r="L50" i="2"/>
  <c r="R47" i="2"/>
  <c r="L52" i="2"/>
  <c r="M52" i="2"/>
  <c r="K49" i="2"/>
  <c r="AA53" i="2"/>
  <c r="S49" i="2"/>
  <c r="AE52" i="2"/>
  <c r="Z53" i="2"/>
  <c r="AA48" i="2"/>
  <c r="K52" i="2"/>
  <c r="R48" i="2"/>
  <c r="AG50" i="2"/>
  <c r="L53" i="2"/>
  <c r="K48" i="2"/>
  <c r="M53" i="2"/>
  <c r="AU6" i="2"/>
  <c r="AU7" i="2"/>
  <c r="AU8" i="2"/>
  <c r="AE50" i="2"/>
  <c r="X50" i="2"/>
  <c r="AU32" i="2"/>
  <c r="AU28" i="2"/>
  <c r="AU24" i="2"/>
  <c r="AU31" i="2"/>
  <c r="AU27" i="2"/>
  <c r="AU23" i="2"/>
  <c r="L33" i="3"/>
  <c r="AU29" i="2"/>
  <c r="AU21" i="2"/>
  <c r="AU30" i="2"/>
  <c r="AU26" i="2"/>
  <c r="AU22" i="2"/>
  <c r="AU25" i="2"/>
  <c r="AR33" i="2"/>
  <c r="AT33" i="2"/>
  <c r="T33" i="2"/>
  <c r="AO33" i="2"/>
  <c r="AA33" i="2"/>
  <c r="M33" i="2"/>
  <c r="BD17" i="2"/>
  <c r="BE17" i="2" s="1"/>
  <c r="AH33" i="2"/>
  <c r="AU5" i="2"/>
  <c r="AU20" i="2"/>
  <c r="BA5" i="2"/>
  <c r="AZ9" i="2"/>
  <c r="AZ13" i="2"/>
  <c r="AU14" i="2"/>
  <c r="AU16" i="2"/>
  <c r="BA9" i="2"/>
  <c r="BA13" i="2"/>
  <c r="AU9" i="2"/>
  <c r="AU13" i="2"/>
  <c r="BD13" i="2"/>
  <c r="BE13" i="2" s="1"/>
  <c r="AY5" i="2"/>
  <c r="AU12" i="2"/>
  <c r="AZ17" i="2"/>
  <c r="AU18" i="2"/>
  <c r="AU15" i="2"/>
  <c r="BA17" i="2"/>
  <c r="BD9" i="2"/>
  <c r="BE9" i="2" s="1"/>
  <c r="AU10" i="2"/>
  <c r="BD5" i="2"/>
  <c r="BE5" i="2" s="1"/>
  <c r="AY17" i="2"/>
  <c r="AU19" i="2"/>
  <c r="AU11" i="2"/>
  <c r="AZ5" i="2"/>
  <c r="AY9" i="2"/>
  <c r="AY13" i="2"/>
  <c r="AU17" i="2"/>
  <c r="X48" i="2" l="1"/>
  <c r="AE48" i="2"/>
  <c r="X47" i="2"/>
  <c r="J50" i="2"/>
  <c r="AG53" i="2"/>
  <c r="J49" i="2"/>
  <c r="AE47" i="2"/>
  <c r="AE49" i="2"/>
  <c r="Q48" i="2"/>
  <c r="S52" i="2"/>
  <c r="Q49" i="2"/>
  <c r="Q47" i="2"/>
  <c r="AF53" i="2"/>
  <c r="Z52" i="2"/>
  <c r="AF50" i="2"/>
  <c r="J51" i="2"/>
  <c r="AE51" i="2"/>
  <c r="X51" i="2"/>
  <c r="AH53" i="2"/>
  <c r="K50" i="2"/>
  <c r="Y51" i="2"/>
  <c r="M47" i="2"/>
  <c r="M51" i="2"/>
  <c r="K47" i="2"/>
  <c r="T47" i="2"/>
  <c r="R50" i="2"/>
  <c r="Y49" i="2"/>
  <c r="Y52" i="2"/>
  <c r="AA47" i="2"/>
  <c r="Y53" i="2"/>
  <c r="Q52" i="2"/>
  <c r="L47" i="2"/>
  <c r="L49" i="2"/>
  <c r="Z50" i="2"/>
  <c r="X52" i="2"/>
  <c r="T50" i="2"/>
  <c r="J52" i="2"/>
  <c r="Y47" i="2"/>
  <c r="AH50" i="2"/>
  <c r="Y48" i="2"/>
  <c r="T51" i="2"/>
  <c r="R53" i="2"/>
  <c r="L48" i="2"/>
  <c r="AF48" i="2"/>
  <c r="AF52" i="2"/>
  <c r="K53" i="2"/>
  <c r="AF49" i="2"/>
  <c r="S50" i="2"/>
  <c r="AE53" i="2"/>
  <c r="AG48" i="2"/>
  <c r="J53" i="2"/>
  <c r="S48" i="2"/>
  <c r="Q53" i="2"/>
  <c r="AH49" i="2"/>
  <c r="L51" i="2"/>
  <c r="R49" i="2"/>
  <c r="AG52" i="2"/>
  <c r="S51" i="2"/>
  <c r="AG49" i="2"/>
  <c r="Z47" i="2"/>
  <c r="S47" i="2"/>
  <c r="K51" i="2"/>
  <c r="R52" i="2"/>
  <c r="Z48" i="2"/>
  <c r="S53" i="2"/>
  <c r="AH51" i="2"/>
  <c r="Z49" i="2"/>
  <c r="Y50" i="2"/>
  <c r="AF51" i="2"/>
  <c r="AG51" i="2"/>
  <c r="AA52" i="2"/>
  <c r="T52" i="2"/>
  <c r="M50" i="2"/>
  <c r="AH48" i="2"/>
  <c r="AA49" i="2"/>
  <c r="T49" i="2"/>
  <c r="AA51" i="2"/>
  <c r="Z51" i="2"/>
  <c r="AH47" i="2"/>
  <c r="T48" i="2"/>
  <c r="M49" i="2"/>
  <c r="AH52" i="2"/>
  <c r="BB21" i="2"/>
  <c r="BB25" i="2"/>
  <c r="BB29" i="2"/>
  <c r="BB13" i="2"/>
  <c r="BA33" i="2"/>
  <c r="BB17" i="2"/>
  <c r="AY33" i="2"/>
  <c r="BB9" i="2"/>
  <c r="BB5" i="2"/>
  <c r="AU33" i="2" l="1"/>
  <c r="BB33" i="2"/>
</calcChain>
</file>

<file path=xl/sharedStrings.xml><?xml version="1.0" encoding="utf-8"?>
<sst xmlns="http://schemas.openxmlformats.org/spreadsheetml/2006/main" count="602" uniqueCount="211">
  <si>
    <t>1kolo</t>
  </si>
  <si>
    <t>stol c.1</t>
  </si>
  <si>
    <t>A1</t>
  </si>
  <si>
    <t>B1</t>
  </si>
  <si>
    <t>C1</t>
  </si>
  <si>
    <t>D1</t>
  </si>
  <si>
    <t>stol c.2</t>
  </si>
  <si>
    <t>A2</t>
  </si>
  <si>
    <t>B2</t>
  </si>
  <si>
    <t>C2</t>
  </si>
  <si>
    <t>D2</t>
  </si>
  <si>
    <t>stol c.3</t>
  </si>
  <si>
    <t>A3</t>
  </si>
  <si>
    <t>B3</t>
  </si>
  <si>
    <t>C3</t>
  </si>
  <si>
    <t>D3</t>
  </si>
  <si>
    <t>stol c.4</t>
  </si>
  <si>
    <t>A4</t>
  </si>
  <si>
    <t>B4</t>
  </si>
  <si>
    <t>C4</t>
  </si>
  <si>
    <t>D4</t>
  </si>
  <si>
    <t>stol c.5</t>
  </si>
  <si>
    <t>stol c.6</t>
  </si>
  <si>
    <t>stol c.7</t>
  </si>
  <si>
    <t>E1</t>
  </si>
  <si>
    <t>E2</t>
  </si>
  <si>
    <t>E3</t>
  </si>
  <si>
    <t>E4</t>
  </si>
  <si>
    <t>F1</t>
  </si>
  <si>
    <t>F2</t>
  </si>
  <si>
    <t>F3</t>
  </si>
  <si>
    <t>F4</t>
  </si>
  <si>
    <t>G1</t>
  </si>
  <si>
    <t>G2</t>
  </si>
  <si>
    <t>G3</t>
  </si>
  <si>
    <t>G4</t>
  </si>
  <si>
    <t>2kolo</t>
  </si>
  <si>
    <t>3kolo</t>
  </si>
  <si>
    <t>4kolo</t>
  </si>
  <si>
    <t>5kolo</t>
  </si>
  <si>
    <t>C</t>
  </si>
  <si>
    <t>P11</t>
  </si>
  <si>
    <t>P21</t>
  </si>
  <si>
    <t>P31</t>
  </si>
  <si>
    <t>P41</t>
  </si>
  <si>
    <t>P51</t>
  </si>
  <si>
    <t>P61</t>
  </si>
  <si>
    <t>P71</t>
  </si>
  <si>
    <t>P12</t>
  </si>
  <si>
    <t>P22</t>
  </si>
  <si>
    <t>P32</t>
  </si>
  <si>
    <t>P42</t>
  </si>
  <si>
    <t>P52</t>
  </si>
  <si>
    <t>P62</t>
  </si>
  <si>
    <t>P72</t>
  </si>
  <si>
    <t>P13</t>
  </si>
  <si>
    <t>P23</t>
  </si>
  <si>
    <t>P33</t>
  </si>
  <si>
    <t>P43</t>
  </si>
  <si>
    <t>P53</t>
  </si>
  <si>
    <t>P63</t>
  </si>
  <si>
    <t>P73</t>
  </si>
  <si>
    <t>P14</t>
  </si>
  <si>
    <t>P24</t>
  </si>
  <si>
    <t>P44</t>
  </si>
  <si>
    <t>P34</t>
  </si>
  <si>
    <t>P54</t>
  </si>
  <si>
    <t>P64</t>
  </si>
  <si>
    <t>P74</t>
  </si>
  <si>
    <t>Finalne Jednotlivci</t>
  </si>
  <si>
    <t>Finalne Druzstva</t>
  </si>
  <si>
    <t>Druzstvo</t>
  </si>
  <si>
    <t>Number</t>
  </si>
  <si>
    <t>Meno Druzstva</t>
  </si>
  <si>
    <t>ID</t>
  </si>
  <si>
    <t>Meno</t>
  </si>
  <si>
    <t>Priezvisko</t>
  </si>
  <si>
    <t>ZB1</t>
  </si>
  <si>
    <t>PB1</t>
  </si>
  <si>
    <t>PBs1</t>
  </si>
  <si>
    <t>SB1</t>
  </si>
  <si>
    <t>BP1</t>
  </si>
  <si>
    <t>ZB2</t>
  </si>
  <si>
    <t>PB2</t>
  </si>
  <si>
    <t>PBs2</t>
  </si>
  <si>
    <t>SB2</t>
  </si>
  <si>
    <t>BP2</t>
  </si>
  <si>
    <t>ZB3</t>
  </si>
  <si>
    <t>PB3</t>
  </si>
  <si>
    <t>PBs3</t>
  </si>
  <si>
    <t>SB3</t>
  </si>
  <si>
    <t>BP3</t>
  </si>
  <si>
    <t>ZB4</t>
  </si>
  <si>
    <t>PB4</t>
  </si>
  <si>
    <t>PBs4</t>
  </si>
  <si>
    <t>SB4</t>
  </si>
  <si>
    <t>BP4</t>
  </si>
  <si>
    <t>ZB5</t>
  </si>
  <si>
    <t>PB5</t>
  </si>
  <si>
    <t>PBs5</t>
  </si>
  <si>
    <t>SB5</t>
  </si>
  <si>
    <t>BP5</t>
  </si>
  <si>
    <t>ZB</t>
  </si>
  <si>
    <t>PB</t>
  </si>
  <si>
    <t>PBs</t>
  </si>
  <si>
    <t>SB</t>
  </si>
  <si>
    <t>BP</t>
  </si>
  <si>
    <t>A</t>
  </si>
  <si>
    <t>B</t>
  </si>
  <si>
    <t>Kamil</t>
  </si>
  <si>
    <t>Richard</t>
  </si>
  <si>
    <t>Josef</t>
  </si>
  <si>
    <t>Jan</t>
  </si>
  <si>
    <t>D</t>
  </si>
  <si>
    <t>Roman</t>
  </si>
  <si>
    <t>Check</t>
  </si>
  <si>
    <t>E</t>
  </si>
  <si>
    <t>F</t>
  </si>
  <si>
    <t>G</t>
  </si>
  <si>
    <t>Stol</t>
  </si>
  <si>
    <t>stol</t>
  </si>
  <si>
    <t>Bonif.</t>
  </si>
  <si>
    <t>Bonif</t>
  </si>
  <si>
    <t>Final</t>
  </si>
  <si>
    <t>KOLO</t>
  </si>
  <si>
    <t>BMK</t>
  </si>
  <si>
    <t>Bratislavské Esá</t>
  </si>
  <si>
    <t>Pomedzie Považia a Slezka</t>
  </si>
  <si>
    <t>Plnotuční 3.5%</t>
  </si>
  <si>
    <t>Košickí Ogaři</t>
  </si>
  <si>
    <t>Žilinskí Machri</t>
  </si>
  <si>
    <t>Plzeňskí Zedníci</t>
  </si>
  <si>
    <t>Havlíček</t>
  </si>
  <si>
    <t>Nocar</t>
  </si>
  <si>
    <t>Berka</t>
  </si>
  <si>
    <t>Jarda</t>
  </si>
  <si>
    <t>Richtr</t>
  </si>
  <si>
    <t>Mirek</t>
  </si>
  <si>
    <t>Škaloud</t>
  </si>
  <si>
    <t>Tonda</t>
  </si>
  <si>
    <t>Křapka</t>
  </si>
  <si>
    <t>Helenka</t>
  </si>
  <si>
    <t>Pavlíková</t>
  </si>
  <si>
    <t>Turjak</t>
  </si>
  <si>
    <t>Miro</t>
  </si>
  <si>
    <t>Velčko</t>
  </si>
  <si>
    <t>Feri</t>
  </si>
  <si>
    <t>Šuška</t>
  </si>
  <si>
    <t>Milan</t>
  </si>
  <si>
    <t>Kobza</t>
  </si>
  <si>
    <t>Juso</t>
  </si>
  <si>
    <t>Lányi</t>
  </si>
  <si>
    <t>Moša</t>
  </si>
  <si>
    <t>Rasťo</t>
  </si>
  <si>
    <t>Serbin</t>
  </si>
  <si>
    <t>Pištík</t>
  </si>
  <si>
    <t>Sabó</t>
  </si>
  <si>
    <t>Heim</t>
  </si>
  <si>
    <t>Palo</t>
  </si>
  <si>
    <t>Šagát</t>
  </si>
  <si>
    <t>Andrej</t>
  </si>
  <si>
    <t>Obst</t>
  </si>
  <si>
    <t>Martin</t>
  </si>
  <si>
    <t>Laurinec</t>
  </si>
  <si>
    <t>Juraj</t>
  </si>
  <si>
    <t>Hegyi</t>
  </si>
  <si>
    <t>Jaro</t>
  </si>
  <si>
    <t>Krejsa</t>
  </si>
  <si>
    <t>Jarek</t>
  </si>
  <si>
    <t>Matejek</t>
  </si>
  <si>
    <t>Vavrík</t>
  </si>
  <si>
    <t>Dohnány</t>
  </si>
  <si>
    <t>Dan</t>
  </si>
  <si>
    <t>Urban</t>
  </si>
  <si>
    <t>Leskovský</t>
  </si>
  <si>
    <t>Vlado</t>
  </si>
  <si>
    <t>Gregor</t>
  </si>
  <si>
    <t xml:space="preserve">  </t>
  </si>
  <si>
    <t>Standa</t>
  </si>
  <si>
    <t>Zdychynec</t>
  </si>
  <si>
    <t>-</t>
  </si>
  <si>
    <t>Jozef</t>
  </si>
  <si>
    <t>Miroslav</t>
  </si>
  <si>
    <t xml:space="preserve">Plnotuční 3,5% </t>
  </si>
  <si>
    <t>Ján</t>
  </si>
  <si>
    <t>Stadtrucker</t>
  </si>
  <si>
    <t>Slovenský Mix</t>
  </si>
  <si>
    <t>Ľudovít</t>
  </si>
  <si>
    <t>Dioszegi</t>
  </si>
  <si>
    <t>Tibor</t>
  </si>
  <si>
    <t>Pastorek</t>
  </si>
  <si>
    <t>Jaroslav</t>
  </si>
  <si>
    <t>Miloš</t>
  </si>
  <si>
    <t>Kollár</t>
  </si>
  <si>
    <t>Lajčiho strelci</t>
  </si>
  <si>
    <t>Zlatí barani</t>
  </si>
  <si>
    <t>Anton</t>
  </si>
  <si>
    <t>Hlávek</t>
  </si>
  <si>
    <t>Vladimír</t>
  </si>
  <si>
    <t>Hudý</t>
  </si>
  <si>
    <t>Štefan</t>
  </si>
  <si>
    <t>Loženkári</t>
  </si>
  <si>
    <t>Peter</t>
  </si>
  <si>
    <t>Biely</t>
  </si>
  <si>
    <t>František</t>
  </si>
  <si>
    <t>Pavol</t>
  </si>
  <si>
    <t>Fedor</t>
  </si>
  <si>
    <t>Team</t>
  </si>
  <si>
    <t>Pocet bodov</t>
  </si>
  <si>
    <t>Finalne poradie jednotlivcov - bez zapocitavania bonus bodov druzstiev</t>
  </si>
  <si>
    <t xml:space="preserve">Celkove poradie druzstiev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</si>
</sst>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BB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3BCD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2" fillId="0" borderId="0" xfId="0" applyFont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7" borderId="4" xfId="0" applyFont="1" applyFill="1" applyBorder="1"/>
    <xf numFmtId="0" fontId="1" fillId="7" borderId="5" xfId="0" applyFont="1" applyFill="1" applyBorder="1"/>
    <xf numFmtId="0" fontId="1" fillId="7" borderId="6" xfId="0" applyFont="1" applyFill="1" applyBorder="1"/>
    <xf numFmtId="0" fontId="1" fillId="9" borderId="4" xfId="0" applyFont="1" applyFill="1" applyBorder="1"/>
    <xf numFmtId="0" fontId="1" fillId="9" borderId="5" xfId="0" applyFont="1" applyFill="1" applyBorder="1"/>
    <xf numFmtId="0" fontId="1" fillId="9" borderId="6" xfId="0" applyFont="1" applyFill="1" applyBorder="1"/>
    <xf numFmtId="0" fontId="1" fillId="11" borderId="4" xfId="0" applyFont="1" applyFill="1" applyBorder="1"/>
    <xf numFmtId="0" fontId="1" fillId="11" borderId="5" xfId="0" applyFont="1" applyFill="1" applyBorder="1"/>
    <xf numFmtId="0" fontId="1" fillId="11" borderId="6" xfId="0" applyFont="1" applyFill="1" applyBorder="1"/>
    <xf numFmtId="0" fontId="0" fillId="8" borderId="0" xfId="0" applyFill="1"/>
    <xf numFmtId="0" fontId="5" fillId="0" borderId="1" xfId="0" applyFont="1" applyBorder="1"/>
    <xf numFmtId="0" fontId="5" fillId="0" borderId="2" xfId="0" applyFont="1" applyBorder="1"/>
    <xf numFmtId="0" fontId="0" fillId="5" borderId="10" xfId="0" applyFill="1" applyBorder="1"/>
    <xf numFmtId="0" fontId="0" fillId="5" borderId="0" xfId="0" applyFill="1"/>
    <xf numFmtId="0" fontId="0" fillId="5" borderId="11" xfId="0" applyFill="1" applyBorder="1"/>
    <xf numFmtId="0" fontId="0" fillId="9" borderId="5" xfId="0" applyFill="1" applyBorder="1"/>
    <xf numFmtId="0" fontId="0" fillId="9" borderId="6" xfId="0" applyFill="1" applyBorder="1"/>
    <xf numFmtId="0" fontId="5" fillId="17" borderId="4" xfId="0" applyFont="1" applyFill="1" applyBorder="1"/>
    <xf numFmtId="0" fontId="5" fillId="17" borderId="5" xfId="0" applyFont="1" applyFill="1" applyBorder="1"/>
    <xf numFmtId="0" fontId="5" fillId="17" borderId="6" xfId="0" applyFont="1" applyFill="1" applyBorder="1"/>
    <xf numFmtId="0" fontId="5" fillId="18" borderId="4" xfId="0" applyFont="1" applyFill="1" applyBorder="1"/>
    <xf numFmtId="0" fontId="5" fillId="18" borderId="5" xfId="0" applyFont="1" applyFill="1" applyBorder="1"/>
    <xf numFmtId="0" fontId="5" fillId="18" borderId="6" xfId="0" applyFont="1" applyFill="1" applyBorder="1"/>
    <xf numFmtId="0" fontId="0" fillId="0" borderId="0" xfId="0" applyAlignment="1">
      <alignment vertical="center"/>
    </xf>
    <xf numFmtId="0" fontId="5" fillId="0" borderId="8" xfId="0" applyFont="1" applyBorder="1"/>
    <xf numFmtId="0" fontId="0" fillId="0" borderId="8" xfId="0" applyBorder="1"/>
    <xf numFmtId="2" fontId="0" fillId="0" borderId="7" xfId="0" applyNumberFormat="1" applyBorder="1"/>
    <xf numFmtId="1" fontId="0" fillId="0" borderId="8" xfId="0" applyNumberFormat="1" applyBorder="1"/>
    <xf numFmtId="2" fontId="0" fillId="0" borderId="8" xfId="0" applyNumberFormat="1" applyBorder="1"/>
    <xf numFmtId="2" fontId="5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2" fontId="0" fillId="0" borderId="10" xfId="0" applyNumberFormat="1" applyBorder="1"/>
    <xf numFmtId="1" fontId="0" fillId="0" borderId="0" xfId="0" applyNumberFormat="1"/>
    <xf numFmtId="2" fontId="0" fillId="0" borderId="0" xfId="0" applyNumberFormat="1"/>
    <xf numFmtId="2" fontId="5" fillId="0" borderId="10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5" fillId="0" borderId="5" xfId="0" applyFont="1" applyBorder="1"/>
    <xf numFmtId="0" fontId="0" fillId="0" borderId="5" xfId="0" applyBorder="1"/>
    <xf numFmtId="2" fontId="0" fillId="0" borderId="4" xfId="0" applyNumberFormat="1" applyBorder="1"/>
    <xf numFmtId="1" fontId="0" fillId="0" borderId="5" xfId="0" applyNumberFormat="1" applyBorder="1"/>
    <xf numFmtId="2" fontId="0" fillId="0" borderId="5" xfId="0" applyNumberFormat="1" applyBorder="1"/>
    <xf numFmtId="2" fontId="5" fillId="0" borderId="4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2" fontId="0" fillId="0" borderId="0" xfId="0" applyNumberFormat="1" applyBorder="1"/>
    <xf numFmtId="1" fontId="0" fillId="0" borderId="0" xfId="0" applyNumberFormat="1" applyBorder="1"/>
    <xf numFmtId="2" fontId="5" fillId="0" borderId="0" xfId="0" applyNumberFormat="1" applyFont="1" applyBorder="1" applyAlignment="1">
      <alignment horizontal="center" vertical="center"/>
    </xf>
    <xf numFmtId="0" fontId="0" fillId="7" borderId="4" xfId="0" applyFill="1" applyBorder="1"/>
    <xf numFmtId="0" fontId="0" fillId="7" borderId="5" xfId="0" applyFill="1" applyBorder="1"/>
    <xf numFmtId="0" fontId="0" fillId="20" borderId="15" xfId="0" applyFill="1" applyBorder="1" applyAlignment="1">
      <alignment horizontal="center" vertical="center"/>
    </xf>
    <xf numFmtId="0" fontId="0" fillId="20" borderId="12" xfId="0" applyFill="1" applyBorder="1" applyAlignment="1">
      <alignment horizontal="center" vertical="center"/>
    </xf>
    <xf numFmtId="0" fontId="0" fillId="20" borderId="13" xfId="0" applyFill="1" applyBorder="1" applyAlignment="1">
      <alignment horizontal="center" vertical="center"/>
    </xf>
    <xf numFmtId="0" fontId="0" fillId="20" borderId="1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1" fontId="0" fillId="7" borderId="8" xfId="0" applyNumberFormat="1" applyFill="1" applyBorder="1" applyAlignment="1">
      <alignment horizontal="center" vertical="center"/>
    </xf>
    <xf numFmtId="1" fontId="0" fillId="7" borderId="0" xfId="0" applyNumberFormat="1" applyFill="1" applyBorder="1" applyAlignment="1">
      <alignment horizontal="center" vertical="center"/>
    </xf>
    <xf numFmtId="1" fontId="0" fillId="7" borderId="5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5" borderId="12" xfId="0" applyNumberFormat="1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 vertical="center"/>
    </xf>
    <xf numFmtId="1" fontId="0" fillId="9" borderId="12" xfId="0" applyNumberFormat="1" applyFill="1" applyBorder="1" applyAlignment="1">
      <alignment horizontal="center" vertical="center"/>
    </xf>
    <xf numFmtId="1" fontId="0" fillId="9" borderId="13" xfId="0" applyNumberFormat="1" applyFill="1" applyBorder="1" applyAlignment="1">
      <alignment horizontal="center" vertical="center"/>
    </xf>
    <xf numFmtId="1" fontId="0" fillId="9" borderId="14" xfId="0" applyNumberFormat="1" applyFill="1" applyBorder="1" applyAlignment="1">
      <alignment horizontal="center" vertical="center"/>
    </xf>
    <xf numFmtId="0" fontId="0" fillId="20" borderId="1" xfId="0" applyFill="1" applyBorder="1"/>
    <xf numFmtId="0" fontId="0" fillId="20" borderId="2" xfId="0" applyFill="1" applyBorder="1"/>
    <xf numFmtId="0" fontId="0" fillId="20" borderId="3" xfId="0" applyFill="1" applyBorder="1"/>
    <xf numFmtId="0" fontId="0" fillId="5" borderId="13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0" fillId="11" borderId="10" xfId="0" applyFill="1" applyBorder="1"/>
    <xf numFmtId="0" fontId="0" fillId="11" borderId="0" xfId="0" applyFill="1" applyBorder="1"/>
    <xf numFmtId="0" fontId="0" fillId="11" borderId="11" xfId="0" applyFill="1" applyBorder="1"/>
    <xf numFmtId="0" fontId="0" fillId="8" borderId="0" xfId="0" applyFill="1" applyAlignment="1">
      <alignment horizontal="center" vertical="center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7" borderId="1" xfId="0" applyFont="1" applyFill="1" applyBorder="1"/>
    <xf numFmtId="0" fontId="1" fillId="7" borderId="2" xfId="0" applyFont="1" applyFill="1" applyBorder="1"/>
    <xf numFmtId="0" fontId="1" fillId="7" borderId="3" xfId="0" applyFont="1" applyFill="1" applyBorder="1"/>
    <xf numFmtId="0" fontId="1" fillId="9" borderId="1" xfId="0" applyFont="1" applyFill="1" applyBorder="1"/>
    <xf numFmtId="0" fontId="1" fillId="9" borderId="2" xfId="0" applyFont="1" applyFill="1" applyBorder="1"/>
    <xf numFmtId="0" fontId="1" fillId="9" borderId="3" xfId="0" applyFont="1" applyFill="1" applyBorder="1"/>
    <xf numFmtId="0" fontId="1" fillId="11" borderId="1" xfId="0" applyFont="1" applyFill="1" applyBorder="1"/>
    <xf numFmtId="0" fontId="1" fillId="11" borderId="2" xfId="0" applyFont="1" applyFill="1" applyBorder="1"/>
    <xf numFmtId="0" fontId="1" fillId="11" borderId="3" xfId="0" applyFont="1" applyFill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6" xfId="0" applyBorder="1"/>
    <xf numFmtId="0" fontId="5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4" xfId="0" applyFont="1" applyBorder="1"/>
    <xf numFmtId="0" fontId="5" fillId="0" borderId="6" xfId="0" applyFont="1" applyBorder="1"/>
    <xf numFmtId="0" fontId="0" fillId="0" borderId="0" xfId="0" applyBorder="1"/>
    <xf numFmtId="1" fontId="0" fillId="19" borderId="0" xfId="0" applyNumberFormat="1" applyFill="1" applyBorder="1"/>
    <xf numFmtId="1" fontId="0" fillId="10" borderId="5" xfId="0" applyNumberFormat="1" applyFill="1" applyBorder="1"/>
    <xf numFmtId="1" fontId="5" fillId="20" borderId="12" xfId="0" applyNumberFormat="1" applyFont="1" applyFill="1" applyBorder="1" applyAlignment="1">
      <alignment horizontal="center" vertical="center"/>
    </xf>
    <xf numFmtId="1" fontId="5" fillId="20" borderId="13" xfId="0" applyNumberFormat="1" applyFont="1" applyFill="1" applyBorder="1" applyAlignment="1">
      <alignment horizontal="center" vertical="center"/>
    </xf>
    <xf numFmtId="1" fontId="5" fillId="20" borderId="14" xfId="0" applyNumberFormat="1" applyFont="1" applyFill="1" applyBorder="1" applyAlignment="1">
      <alignment horizontal="center" vertical="center"/>
    </xf>
    <xf numFmtId="1" fontId="0" fillId="0" borderId="8" xfId="0" applyNumberFormat="1" applyFill="1" applyBorder="1"/>
    <xf numFmtId="1" fontId="0" fillId="0" borderId="0" xfId="0" applyNumberFormat="1" applyFill="1" applyBorder="1"/>
    <xf numFmtId="1" fontId="0" fillId="0" borderId="5" xfId="0" applyNumberFormat="1" applyFill="1" applyBorder="1"/>
    <xf numFmtId="1" fontId="0" fillId="21" borderId="8" xfId="0" applyNumberFormat="1" applyFill="1" applyBorder="1"/>
    <xf numFmtId="1" fontId="5" fillId="10" borderId="13" xfId="0" applyNumberFormat="1" applyFont="1" applyFill="1" applyBorder="1" applyAlignment="1">
      <alignment horizontal="center" vertical="center"/>
    </xf>
    <xf numFmtId="1" fontId="5" fillId="21" borderId="13" xfId="0" applyNumberFormat="1" applyFont="1" applyFill="1" applyBorder="1" applyAlignment="1">
      <alignment horizontal="center" vertical="center"/>
    </xf>
    <xf numFmtId="2" fontId="0" fillId="0" borderId="8" xfId="0" applyNumberFormat="1" applyFill="1" applyBorder="1"/>
    <xf numFmtId="2" fontId="0" fillId="0" borderId="0" xfId="0" applyNumberFormat="1" applyFill="1"/>
    <xf numFmtId="2" fontId="0" fillId="0" borderId="5" xfId="0" applyNumberFormat="1" applyFill="1" applyBorder="1"/>
    <xf numFmtId="2" fontId="0" fillId="0" borderId="0" xfId="0" applyNumberFormat="1" applyFill="1" applyBorder="1"/>
    <xf numFmtId="0" fontId="5" fillId="0" borderId="0" xfId="0" applyFont="1" applyBorder="1"/>
    <xf numFmtId="0" fontId="0" fillId="20" borderId="9" xfId="0" applyFill="1" applyBorder="1" applyAlignment="1">
      <alignment horizontal="center" vertical="center"/>
    </xf>
    <xf numFmtId="0" fontId="0" fillId="20" borderId="11" xfId="0" applyFill="1" applyBorder="1" applyAlignment="1">
      <alignment horizontal="center" vertical="center"/>
    </xf>
    <xf numFmtId="0" fontId="0" fillId="20" borderId="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1" fontId="0" fillId="11" borderId="8" xfId="0" applyNumberFormat="1" applyFill="1" applyBorder="1" applyAlignment="1">
      <alignment horizontal="center" vertical="center"/>
    </xf>
    <xf numFmtId="1" fontId="0" fillId="11" borderId="0" xfId="0" applyNumberFormat="1" applyFill="1" applyBorder="1" applyAlignment="1">
      <alignment horizontal="center" vertical="center"/>
    </xf>
    <xf numFmtId="1" fontId="0" fillId="11" borderId="5" xfId="0" applyNumberForma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1" fontId="5" fillId="19" borderId="13" xfId="0" applyNumberFormat="1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" fontId="5" fillId="10" borderId="14" xfId="0" applyNumberFormat="1" applyFont="1" applyFill="1" applyBorder="1" applyAlignment="1">
      <alignment horizontal="center" vertical="center"/>
    </xf>
    <xf numFmtId="1" fontId="5" fillId="21" borderId="14" xfId="0" applyNumberFormat="1" applyFont="1" applyFill="1" applyBorder="1" applyAlignment="1">
      <alignment horizontal="center" vertical="center"/>
    </xf>
    <xf numFmtId="1" fontId="5" fillId="19" borderId="14" xfId="0" applyNumberFormat="1" applyFont="1" applyFill="1" applyBorder="1" applyAlignment="1">
      <alignment horizontal="center" vertical="center"/>
    </xf>
    <xf numFmtId="0" fontId="0" fillId="0" borderId="8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1" fontId="5" fillId="0" borderId="1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3" xfId="0" applyFont="1" applyBorder="1"/>
    <xf numFmtId="0" fontId="6" fillId="0" borderId="14" xfId="0" applyFont="1" applyBorder="1"/>
    <xf numFmtId="0" fontId="6" fillId="10" borderId="13" xfId="0" applyFont="1" applyFill="1" applyBorder="1"/>
    <xf numFmtId="0" fontId="6" fillId="19" borderId="13" xfId="0" applyFont="1" applyFill="1" applyBorder="1"/>
    <xf numFmtId="0" fontId="6" fillId="21" borderId="13" xfId="0" applyFont="1" applyFill="1" applyBorder="1"/>
    <xf numFmtId="0" fontId="5" fillId="17" borderId="1" xfId="0" applyFont="1" applyFill="1" applyBorder="1"/>
    <xf numFmtId="0" fontId="5" fillId="17" borderId="15" xfId="0" applyFont="1" applyFill="1" applyBorder="1"/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" fontId="5" fillId="19" borderId="12" xfId="0" applyNumberFormat="1" applyFont="1" applyFill="1" applyBorder="1" applyAlignment="1">
      <alignment horizontal="center" vertical="center"/>
    </xf>
    <xf numFmtId="1" fontId="5" fillId="19" borderId="13" xfId="0" applyNumberFormat="1" applyFont="1" applyFill="1" applyBorder="1" applyAlignment="1">
      <alignment horizontal="center" vertical="center"/>
    </xf>
    <xf numFmtId="1" fontId="5" fillId="19" borderId="14" xfId="0" applyNumberFormat="1" applyFont="1" applyFill="1" applyBorder="1" applyAlignment="1">
      <alignment horizontal="center" vertical="center"/>
    </xf>
    <xf numFmtId="0" fontId="5" fillId="16" borderId="10" xfId="0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5" fillId="15" borderId="10" xfId="0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center" vertical="center"/>
    </xf>
    <xf numFmtId="0" fontId="5" fillId="15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13" borderId="11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4" fillId="14" borderId="11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</cellXfs>
  <cellStyles count="1">
    <cellStyle name="Normálne" xfId="0" builtinId="0"/>
  </cellStyles>
  <dxfs count="0"/>
  <tableStyles count="1" defaultTableStyle="TableStyleMedium2" defaultPivotStyle="PivotStyleLight16">
    <tableStyle name="Invisible" pivot="0" table="0" count="0"/>
  </tableStyles>
  <colors>
    <mruColors>
      <color rgb="FFFFA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92832" cy="254001"/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xmlns="" id="{F6612CC1-F971-4CEB-BC0C-640BA41F68BF}"/>
            </a:ext>
          </a:extLst>
        </xdr:cNvPr>
        <xdr:cNvSpPr/>
      </xdr:nvSpPr>
      <xdr:spPr>
        <a:xfrm>
          <a:off x="0" y="0"/>
          <a:ext cx="4492832" cy="254001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36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Turnaj</a:t>
          </a:r>
          <a:r>
            <a:rPr lang="en-US" sz="3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Dru</a:t>
          </a:r>
          <a:r>
            <a:rPr lang="sk-SK" sz="3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ž</a:t>
          </a:r>
          <a:r>
            <a:rPr lang="en-US" sz="3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stiev 2024</a:t>
          </a:r>
          <a:endParaRPr lang="cs-CZ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92832" cy="247650"/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xmlns="" id="{FFDC65F9-BBA2-49B1-A0E1-A6F72620F318}"/>
            </a:ext>
          </a:extLst>
        </xdr:cNvPr>
        <xdr:cNvSpPr/>
      </xdr:nvSpPr>
      <xdr:spPr>
        <a:xfrm>
          <a:off x="0" y="0"/>
          <a:ext cx="4492832" cy="24765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36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Turnaj</a:t>
          </a:r>
          <a:r>
            <a:rPr lang="en-US" sz="3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Dru</a:t>
          </a:r>
          <a:r>
            <a:rPr lang="sk-SK" sz="3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ž</a:t>
          </a:r>
          <a:r>
            <a:rPr lang="en-US" sz="3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stiev 2023</a:t>
          </a:r>
          <a:endParaRPr lang="cs-CZ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492832" cy="247650"/>
    <xdr:sp macro="" textlink="">
      <xdr:nvSpPr>
        <xdr:cNvPr id="3" name="Obdélník 1">
          <a:extLst>
            <a:ext uri="{FF2B5EF4-FFF2-40B4-BE49-F238E27FC236}">
              <a16:creationId xmlns:a16="http://schemas.microsoft.com/office/drawing/2014/main" xmlns="" id="{E6DC65AD-0F8B-490D-BDE5-511D1382E84B}"/>
            </a:ext>
          </a:extLst>
        </xdr:cNvPr>
        <xdr:cNvSpPr/>
      </xdr:nvSpPr>
      <xdr:spPr>
        <a:xfrm>
          <a:off x="0" y="0"/>
          <a:ext cx="4492832" cy="24765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36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Turnaj</a:t>
          </a:r>
          <a:r>
            <a:rPr lang="en-US" sz="3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Dru</a:t>
          </a:r>
          <a:r>
            <a:rPr lang="sk-SK" sz="3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ž</a:t>
          </a:r>
          <a:r>
            <a:rPr lang="en-US" sz="3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stiev 2023</a:t>
          </a:r>
          <a:endParaRPr lang="cs-CZ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30"/>
  <sheetViews>
    <sheetView tabSelected="1" zoomScale="70" zoomScaleNormal="70" workbookViewId="0">
      <selection activeCell="N10" sqref="N10"/>
    </sheetView>
  </sheetViews>
  <sheetFormatPr defaultRowHeight="14.4" x14ac:dyDescent="0.3"/>
  <cols>
    <col min="3" max="3" width="12.21875" bestFit="1" customWidth="1"/>
    <col min="13" max="13" width="21" customWidth="1"/>
    <col min="14" max="14" width="34.33203125" customWidth="1"/>
  </cols>
  <sheetData>
    <row r="1" spans="2:14" ht="41.55" customHeight="1" thickBot="1" x14ac:dyDescent="0.35">
      <c r="B1" s="159" t="s">
        <v>209</v>
      </c>
      <c r="C1" s="160"/>
      <c r="D1" s="160"/>
      <c r="E1" s="160"/>
      <c r="F1" s="160"/>
      <c r="G1" s="160"/>
      <c r="H1" s="160"/>
      <c r="I1" s="160"/>
      <c r="J1" s="161"/>
      <c r="M1" s="162" t="s">
        <v>210</v>
      </c>
      <c r="N1" s="163"/>
    </row>
    <row r="2" spans="2:14" ht="18.600000000000001" thickBot="1" x14ac:dyDescent="0.4">
      <c r="B2" s="157" t="s">
        <v>75</v>
      </c>
      <c r="C2" s="157" t="s">
        <v>76</v>
      </c>
      <c r="D2" s="157" t="s">
        <v>74</v>
      </c>
      <c r="E2" s="157" t="s">
        <v>102</v>
      </c>
      <c r="F2" s="157" t="s">
        <v>103</v>
      </c>
      <c r="G2" s="157" t="s">
        <v>104</v>
      </c>
      <c r="H2" s="157" t="s">
        <v>105</v>
      </c>
      <c r="I2" s="157" t="s">
        <v>121</v>
      </c>
      <c r="J2" s="158" t="s">
        <v>106</v>
      </c>
      <c r="M2" s="157" t="s">
        <v>207</v>
      </c>
      <c r="N2" s="157" t="s">
        <v>208</v>
      </c>
    </row>
    <row r="3" spans="2:14" ht="21.6" thickBot="1" x14ac:dyDescent="0.45">
      <c r="B3" s="99" t="s">
        <v>184</v>
      </c>
      <c r="C3" s="147" t="s">
        <v>143</v>
      </c>
      <c r="D3" s="131">
        <v>21</v>
      </c>
      <c r="E3" s="36">
        <v>69.099999999999994</v>
      </c>
      <c r="F3" s="35">
        <v>248</v>
      </c>
      <c r="G3" s="36">
        <v>19.440000000000005</v>
      </c>
      <c r="H3" s="36">
        <v>88.539999999999992</v>
      </c>
      <c r="I3" s="36">
        <v>23</v>
      </c>
      <c r="J3" s="144">
        <v>126</v>
      </c>
      <c r="M3" s="152" t="s">
        <v>186</v>
      </c>
      <c r="N3" s="154">
        <v>448</v>
      </c>
    </row>
    <row r="4" spans="2:14" ht="21" x14ac:dyDescent="0.4">
      <c r="B4" s="101" t="s">
        <v>206</v>
      </c>
      <c r="C4" s="148" t="s">
        <v>185</v>
      </c>
      <c r="D4" s="132">
        <v>23</v>
      </c>
      <c r="E4" s="51">
        <v>23.86</v>
      </c>
      <c r="F4" s="52">
        <v>471</v>
      </c>
      <c r="G4" s="51">
        <v>37.159999999999997</v>
      </c>
      <c r="H4" s="51">
        <v>61.019999999999996</v>
      </c>
      <c r="I4" s="51">
        <v>17</v>
      </c>
      <c r="J4" s="139">
        <v>116</v>
      </c>
      <c r="M4" s="152" t="s">
        <v>131</v>
      </c>
      <c r="N4" s="155">
        <v>398</v>
      </c>
    </row>
    <row r="5" spans="2:14" ht="21" x14ac:dyDescent="0.4">
      <c r="B5" s="101" t="s">
        <v>198</v>
      </c>
      <c r="C5" s="148" t="s">
        <v>176</v>
      </c>
      <c r="D5" s="132">
        <v>19</v>
      </c>
      <c r="E5" s="51">
        <v>16.580000000000002</v>
      </c>
      <c r="F5" s="52">
        <v>309</v>
      </c>
      <c r="G5" s="51">
        <v>21.36</v>
      </c>
      <c r="H5" s="51">
        <v>37.940000000000005</v>
      </c>
      <c r="I5" s="51">
        <v>16</v>
      </c>
      <c r="J5" s="122">
        <v>103</v>
      </c>
      <c r="M5" s="152" t="s">
        <v>126</v>
      </c>
      <c r="N5" s="156">
        <v>389</v>
      </c>
    </row>
    <row r="6" spans="2:14" ht="21.6" thickBot="1" x14ac:dyDescent="0.45">
      <c r="B6" s="103" t="s">
        <v>110</v>
      </c>
      <c r="C6" s="149" t="s">
        <v>133</v>
      </c>
      <c r="D6" s="151">
        <v>11</v>
      </c>
      <c r="E6" s="48">
        <v>23.06</v>
      </c>
      <c r="F6" s="47">
        <v>257</v>
      </c>
      <c r="G6" s="48">
        <v>8.84</v>
      </c>
      <c r="H6" s="48">
        <v>31.9</v>
      </c>
      <c r="I6" s="48">
        <v>15</v>
      </c>
      <c r="J6" s="137">
        <v>99</v>
      </c>
      <c r="M6" s="152" t="s">
        <v>195</v>
      </c>
      <c r="N6" s="152">
        <v>304</v>
      </c>
    </row>
    <row r="7" spans="2:14" ht="21" x14ac:dyDescent="0.4">
      <c r="B7" s="99" t="s">
        <v>181</v>
      </c>
      <c r="C7" s="147" t="s">
        <v>179</v>
      </c>
      <c r="D7" s="131">
        <v>12</v>
      </c>
      <c r="E7" s="34">
        <v>17.759999999999998</v>
      </c>
      <c r="F7" s="35">
        <v>288</v>
      </c>
      <c r="G7" s="51">
        <v>9.879999999999999</v>
      </c>
      <c r="H7" s="36">
        <v>27.64</v>
      </c>
      <c r="I7" s="36">
        <v>14</v>
      </c>
      <c r="J7" s="150">
        <v>93</v>
      </c>
      <c r="M7" s="152" t="s">
        <v>183</v>
      </c>
      <c r="N7" s="152">
        <v>302</v>
      </c>
    </row>
    <row r="8" spans="2:14" ht="21" x14ac:dyDescent="0.4">
      <c r="B8" s="101" t="s">
        <v>205</v>
      </c>
      <c r="C8" s="148" t="s">
        <v>159</v>
      </c>
      <c r="D8" s="132">
        <v>24</v>
      </c>
      <c r="E8" s="39">
        <v>-2.5</v>
      </c>
      <c r="F8" s="52">
        <v>278</v>
      </c>
      <c r="G8" s="51">
        <v>14.160000000000002</v>
      </c>
      <c r="H8" s="51">
        <v>11.660000000000002</v>
      </c>
      <c r="I8" s="51">
        <v>16</v>
      </c>
      <c r="J8" s="137">
        <v>92</v>
      </c>
      <c r="M8" s="152" t="s">
        <v>201</v>
      </c>
      <c r="N8" s="152">
        <v>273</v>
      </c>
    </row>
    <row r="9" spans="2:14" ht="21.6" thickBot="1" x14ac:dyDescent="0.45">
      <c r="B9" s="101" t="s">
        <v>160</v>
      </c>
      <c r="C9" s="148" t="s">
        <v>161</v>
      </c>
      <c r="D9" s="132">
        <v>14</v>
      </c>
      <c r="E9" s="39">
        <v>9.5600000000000023</v>
      </c>
      <c r="F9" s="52">
        <v>180</v>
      </c>
      <c r="G9" s="51">
        <v>1.6</v>
      </c>
      <c r="H9" s="51">
        <v>11.16</v>
      </c>
      <c r="I9" s="51">
        <v>14</v>
      </c>
      <c r="J9" s="137">
        <v>89</v>
      </c>
      <c r="M9" s="153" t="s">
        <v>194</v>
      </c>
      <c r="N9" s="153">
        <v>261</v>
      </c>
    </row>
    <row r="10" spans="2:14" ht="18.600000000000001" thickBot="1" x14ac:dyDescent="0.35">
      <c r="B10" s="103" t="s">
        <v>178</v>
      </c>
      <c r="C10" s="149" t="s">
        <v>132</v>
      </c>
      <c r="D10" s="151">
        <v>10</v>
      </c>
      <c r="E10" s="46">
        <v>23.860000000000003</v>
      </c>
      <c r="F10" s="47">
        <v>96</v>
      </c>
      <c r="G10" s="48">
        <v>-9.56</v>
      </c>
      <c r="H10" s="48">
        <v>14.299999999999999</v>
      </c>
      <c r="I10" s="48">
        <v>13</v>
      </c>
      <c r="J10" s="138">
        <v>86</v>
      </c>
    </row>
    <row r="11" spans="2:14" ht="18" x14ac:dyDescent="0.3">
      <c r="B11" s="99" t="s">
        <v>135</v>
      </c>
      <c r="C11" s="147" t="s">
        <v>136</v>
      </c>
      <c r="D11" s="131">
        <v>25</v>
      </c>
      <c r="E11" s="34">
        <v>0.69999999999999929</v>
      </c>
      <c r="F11" s="35">
        <v>224</v>
      </c>
      <c r="G11" s="51">
        <v>14.84</v>
      </c>
      <c r="H11" s="36">
        <v>15.540000000000003</v>
      </c>
      <c r="I11" s="36">
        <v>13</v>
      </c>
      <c r="J11" s="150">
        <v>82</v>
      </c>
    </row>
    <row r="12" spans="2:14" ht="18" x14ac:dyDescent="0.3">
      <c r="B12" s="101" t="s">
        <v>172</v>
      </c>
      <c r="C12" s="148" t="s">
        <v>173</v>
      </c>
      <c r="D12" s="132">
        <v>20</v>
      </c>
      <c r="E12" s="39">
        <v>-1.4600000000000009</v>
      </c>
      <c r="F12" s="52">
        <v>216</v>
      </c>
      <c r="G12" s="51">
        <v>8.879999999999999</v>
      </c>
      <c r="H12" s="51">
        <v>7.4199999999999964</v>
      </c>
      <c r="I12" s="51">
        <v>15</v>
      </c>
      <c r="J12" s="137">
        <v>81</v>
      </c>
    </row>
    <row r="13" spans="2:14" ht="18" x14ac:dyDescent="0.3">
      <c r="B13" s="101" t="s">
        <v>114</v>
      </c>
      <c r="C13" s="148" t="s">
        <v>174</v>
      </c>
      <c r="D13" s="132">
        <v>18</v>
      </c>
      <c r="E13" s="39">
        <v>-4.5999999999999996</v>
      </c>
      <c r="F13" s="52">
        <v>291</v>
      </c>
      <c r="G13" s="51">
        <v>16.88</v>
      </c>
      <c r="H13" s="51">
        <v>12.280000000000001</v>
      </c>
      <c r="I13" s="51">
        <v>14</v>
      </c>
      <c r="J13" s="137">
        <v>77</v>
      </c>
    </row>
    <row r="14" spans="2:14" ht="18.600000000000001" thickBot="1" x14ac:dyDescent="0.35">
      <c r="B14" s="103" t="s">
        <v>114</v>
      </c>
      <c r="C14" s="149" t="s">
        <v>171</v>
      </c>
      <c r="D14" s="151">
        <v>17</v>
      </c>
      <c r="E14" s="46">
        <v>18.700000000000003</v>
      </c>
      <c r="F14" s="47">
        <v>136</v>
      </c>
      <c r="G14" s="48">
        <v>-4.76</v>
      </c>
      <c r="H14" s="48">
        <v>13.94</v>
      </c>
      <c r="I14" s="48">
        <v>8</v>
      </c>
      <c r="J14" s="138">
        <v>75</v>
      </c>
    </row>
    <row r="15" spans="2:14" ht="18" x14ac:dyDescent="0.3">
      <c r="B15" s="99" t="s">
        <v>192</v>
      </c>
      <c r="C15" s="147" t="s">
        <v>193</v>
      </c>
      <c r="D15" s="131">
        <v>4</v>
      </c>
      <c r="E15" s="34">
        <v>-6.6999999999999993</v>
      </c>
      <c r="F15" s="35">
        <v>139</v>
      </c>
      <c r="G15" s="36">
        <v>0.12000000000000011</v>
      </c>
      <c r="H15" s="36">
        <v>-6.5799999999999983</v>
      </c>
      <c r="I15" s="36">
        <v>13</v>
      </c>
      <c r="J15" s="150">
        <v>69</v>
      </c>
    </row>
    <row r="16" spans="2:14" ht="18" x14ac:dyDescent="0.3">
      <c r="B16" s="101" t="s">
        <v>202</v>
      </c>
      <c r="C16" s="148" t="s">
        <v>203</v>
      </c>
      <c r="D16" s="132">
        <v>5</v>
      </c>
      <c r="E16" s="39">
        <v>-1.4599999999999991</v>
      </c>
      <c r="F16" s="52">
        <v>20</v>
      </c>
      <c r="G16" s="51">
        <v>-15.840000000000002</v>
      </c>
      <c r="H16" s="51">
        <v>-17.3</v>
      </c>
      <c r="I16" s="51">
        <v>12</v>
      </c>
      <c r="J16" s="137">
        <v>69</v>
      </c>
    </row>
    <row r="17" spans="2:10" ht="18" x14ac:dyDescent="0.3">
      <c r="B17" s="101" t="s">
        <v>198</v>
      </c>
      <c r="C17" s="148" t="s">
        <v>199</v>
      </c>
      <c r="D17" s="132">
        <v>13</v>
      </c>
      <c r="E17" s="39">
        <v>-5.72</v>
      </c>
      <c r="F17" s="52">
        <v>116</v>
      </c>
      <c r="G17" s="51">
        <v>-5.84</v>
      </c>
      <c r="H17" s="51">
        <v>-11.559999999999999</v>
      </c>
      <c r="I17" s="51">
        <v>11</v>
      </c>
      <c r="J17" s="137">
        <v>68</v>
      </c>
    </row>
    <row r="18" spans="2:10" ht="18.600000000000001" thickBot="1" x14ac:dyDescent="0.35">
      <c r="B18" s="103" t="s">
        <v>204</v>
      </c>
      <c r="C18" s="149" t="s">
        <v>147</v>
      </c>
      <c r="D18" s="151">
        <v>7</v>
      </c>
      <c r="E18" s="46">
        <v>8.3800000000000008</v>
      </c>
      <c r="F18" s="47">
        <v>20</v>
      </c>
      <c r="G18" s="48">
        <v>-13.24</v>
      </c>
      <c r="H18" s="48">
        <v>-4.8599999999999994</v>
      </c>
      <c r="I18" s="48">
        <v>6</v>
      </c>
      <c r="J18" s="138">
        <v>67</v>
      </c>
    </row>
    <row r="19" spans="2:10" ht="18" x14ac:dyDescent="0.3">
      <c r="B19" s="99" t="s">
        <v>181</v>
      </c>
      <c r="C19" s="147" t="s">
        <v>134</v>
      </c>
      <c r="D19" s="131">
        <v>9</v>
      </c>
      <c r="E19" s="34">
        <v>7.3999999999999995</v>
      </c>
      <c r="F19" s="35">
        <v>68</v>
      </c>
      <c r="G19" s="36">
        <v>-13.16</v>
      </c>
      <c r="H19" s="36">
        <v>-5.7600000000000016</v>
      </c>
      <c r="I19" s="36">
        <v>11</v>
      </c>
      <c r="J19" s="150">
        <v>67</v>
      </c>
    </row>
    <row r="20" spans="2:10" ht="18" x14ac:dyDescent="0.3">
      <c r="B20" s="101" t="s">
        <v>196</v>
      </c>
      <c r="C20" s="148" t="s">
        <v>197</v>
      </c>
      <c r="D20" s="132">
        <v>15</v>
      </c>
      <c r="E20" s="39">
        <v>15.7</v>
      </c>
      <c r="F20" s="52">
        <v>71</v>
      </c>
      <c r="G20" s="51">
        <v>-23</v>
      </c>
      <c r="H20" s="51">
        <v>-7.3000000000000007</v>
      </c>
      <c r="I20" s="51">
        <v>8</v>
      </c>
      <c r="J20" s="137">
        <v>65</v>
      </c>
    </row>
    <row r="21" spans="2:10" ht="18" x14ac:dyDescent="0.3">
      <c r="B21" s="101" t="s">
        <v>137</v>
      </c>
      <c r="C21" s="148" t="s">
        <v>138</v>
      </c>
      <c r="D21" s="132">
        <v>26</v>
      </c>
      <c r="E21" s="39">
        <v>-6.7800000000000011</v>
      </c>
      <c r="F21" s="52">
        <v>170</v>
      </c>
      <c r="G21" s="51">
        <v>-2.4799999999999995</v>
      </c>
      <c r="H21" s="51">
        <v>-9.2599999999999962</v>
      </c>
      <c r="I21" s="51">
        <v>9</v>
      </c>
      <c r="J21" s="137">
        <v>65</v>
      </c>
    </row>
    <row r="22" spans="2:10" ht="18.600000000000001" thickBot="1" x14ac:dyDescent="0.35">
      <c r="B22" s="103" t="s">
        <v>139</v>
      </c>
      <c r="C22" s="149" t="s">
        <v>140</v>
      </c>
      <c r="D22" s="151">
        <v>27</v>
      </c>
      <c r="E22" s="46">
        <v>0.6599999999999997</v>
      </c>
      <c r="F22" s="47">
        <v>125</v>
      </c>
      <c r="G22" s="48">
        <v>-11.120000000000001</v>
      </c>
      <c r="H22" s="48">
        <v>-10.46</v>
      </c>
      <c r="I22" s="48">
        <v>7</v>
      </c>
      <c r="J22" s="138">
        <v>64</v>
      </c>
    </row>
    <row r="23" spans="2:10" ht="18" x14ac:dyDescent="0.3">
      <c r="B23" s="99" t="s">
        <v>189</v>
      </c>
      <c r="C23" s="147" t="s">
        <v>190</v>
      </c>
      <c r="D23" s="131">
        <v>2</v>
      </c>
      <c r="E23" s="34">
        <v>-16.62</v>
      </c>
      <c r="F23" s="35">
        <v>163</v>
      </c>
      <c r="G23" s="36">
        <v>-6.9600000000000009</v>
      </c>
      <c r="H23" s="36">
        <v>-23.58</v>
      </c>
      <c r="I23" s="36">
        <v>10</v>
      </c>
      <c r="J23" s="150">
        <v>61</v>
      </c>
    </row>
    <row r="24" spans="2:10" ht="18" x14ac:dyDescent="0.3">
      <c r="B24" s="101" t="s">
        <v>164</v>
      </c>
      <c r="C24" s="148" t="s">
        <v>165</v>
      </c>
      <c r="D24" s="132">
        <v>6</v>
      </c>
      <c r="E24" s="39">
        <v>-8.8800000000000008</v>
      </c>
      <c r="F24" s="52">
        <v>93</v>
      </c>
      <c r="G24" s="51">
        <v>-7.4799999999999995</v>
      </c>
      <c r="H24" s="51">
        <v>-16.360000000000003</v>
      </c>
      <c r="I24" s="51">
        <v>8</v>
      </c>
      <c r="J24" s="137">
        <v>55</v>
      </c>
    </row>
    <row r="25" spans="2:10" ht="18" x14ac:dyDescent="0.3">
      <c r="B25" s="101" t="s">
        <v>141</v>
      </c>
      <c r="C25" s="148" t="s">
        <v>142</v>
      </c>
      <c r="D25" s="132">
        <v>28</v>
      </c>
      <c r="E25" s="39">
        <v>-20.259999999999998</v>
      </c>
      <c r="F25" s="52">
        <v>90</v>
      </c>
      <c r="G25" s="51">
        <v>-5.0000000000000009</v>
      </c>
      <c r="H25" s="51">
        <v>-25.26</v>
      </c>
      <c r="I25" s="51">
        <v>8</v>
      </c>
      <c r="J25" s="137">
        <v>54</v>
      </c>
    </row>
    <row r="26" spans="2:10" ht="18.600000000000001" thickBot="1" x14ac:dyDescent="0.35">
      <c r="B26" s="103" t="s">
        <v>182</v>
      </c>
      <c r="C26" s="149" t="s">
        <v>145</v>
      </c>
      <c r="D26" s="151">
        <v>22</v>
      </c>
      <c r="E26" s="46">
        <v>-28.32</v>
      </c>
      <c r="F26" s="47">
        <v>82</v>
      </c>
      <c r="G26" s="48">
        <v>-3.28</v>
      </c>
      <c r="H26" s="48">
        <v>-31.6</v>
      </c>
      <c r="I26" s="48">
        <v>6</v>
      </c>
      <c r="J26" s="138">
        <v>52</v>
      </c>
    </row>
    <row r="27" spans="2:10" ht="18" x14ac:dyDescent="0.3">
      <c r="B27" s="99" t="s">
        <v>148</v>
      </c>
      <c r="C27" s="147" t="s">
        <v>149</v>
      </c>
      <c r="D27" s="131">
        <v>8</v>
      </c>
      <c r="E27" s="34">
        <v>-22.18</v>
      </c>
      <c r="F27" s="35">
        <v>63</v>
      </c>
      <c r="G27" s="36">
        <v>-13.839999999999998</v>
      </c>
      <c r="H27" s="36">
        <v>-36.019999999999996</v>
      </c>
      <c r="I27" s="36">
        <v>6</v>
      </c>
      <c r="J27" s="150">
        <v>50</v>
      </c>
    </row>
    <row r="28" spans="2:10" ht="18" x14ac:dyDescent="0.3">
      <c r="B28" s="101" t="s">
        <v>191</v>
      </c>
      <c r="C28" s="148" t="s">
        <v>167</v>
      </c>
      <c r="D28" s="132">
        <v>3</v>
      </c>
      <c r="E28" s="39">
        <v>-25.459999999999997</v>
      </c>
      <c r="F28" s="52">
        <v>68</v>
      </c>
      <c r="G28" s="51">
        <v>-10.880000000000003</v>
      </c>
      <c r="H28" s="51">
        <v>-36.339999999999996</v>
      </c>
      <c r="I28" s="51">
        <v>8</v>
      </c>
      <c r="J28" s="137">
        <v>50</v>
      </c>
    </row>
    <row r="29" spans="2:10" ht="18" x14ac:dyDescent="0.3">
      <c r="B29" s="101" t="s">
        <v>187</v>
      </c>
      <c r="C29" s="148" t="s">
        <v>188</v>
      </c>
      <c r="D29" s="132">
        <v>1</v>
      </c>
      <c r="E29" s="39">
        <v>-52.74</v>
      </c>
      <c r="F29" s="52">
        <v>148</v>
      </c>
      <c r="G29" s="51">
        <v>1.3200000000000003</v>
      </c>
      <c r="H29" s="51">
        <v>-51.42</v>
      </c>
      <c r="I29" s="51">
        <v>6</v>
      </c>
      <c r="J29" s="137">
        <v>44</v>
      </c>
    </row>
    <row r="30" spans="2:10" ht="18.600000000000001" thickBot="1" x14ac:dyDescent="0.35">
      <c r="B30" s="103" t="s">
        <v>200</v>
      </c>
      <c r="C30" s="149" t="s">
        <v>156</v>
      </c>
      <c r="D30" s="151">
        <v>16</v>
      </c>
      <c r="E30" s="46">
        <v>-31.64</v>
      </c>
      <c r="F30" s="47">
        <v>121</v>
      </c>
      <c r="G30" s="48">
        <v>-8.0399999999999991</v>
      </c>
      <c r="H30" s="48">
        <v>-39.68</v>
      </c>
      <c r="I30" s="48">
        <v>8</v>
      </c>
      <c r="J30" s="138">
        <v>41</v>
      </c>
    </row>
  </sheetData>
  <sortState ref="B3:J30">
    <sortCondition descending="1" ref="J3:J30"/>
    <sortCondition descending="1" ref="H3:H30"/>
  </sortState>
  <mergeCells count="2">
    <mergeCell ref="B1:J1"/>
    <mergeCell ref="M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3"/>
  <sheetViews>
    <sheetView topLeftCell="A3" zoomScale="52" zoomScaleNormal="52" workbookViewId="0">
      <pane xSplit="8" ySplit="2" topLeftCell="AG5" activePane="bottomRight" state="frozen"/>
      <selection activeCell="A3" sqref="A3"/>
      <selection pane="topRight" activeCell="I3" sqref="I3"/>
      <selection pane="bottomLeft" activeCell="A5" sqref="A5"/>
      <selection pane="bottomRight" activeCell="O24" sqref="O24"/>
    </sheetView>
  </sheetViews>
  <sheetFormatPr defaultRowHeight="14.4" x14ac:dyDescent="0.3"/>
  <cols>
    <col min="1" max="1" width="14.88671875" bestFit="1" customWidth="1"/>
    <col min="2" max="2" width="13.5546875" hidden="1" customWidth="1"/>
    <col min="3" max="3" width="14.44140625" hidden="1" customWidth="1"/>
    <col min="4" max="4" width="21.88671875" bestFit="1" customWidth="1"/>
    <col min="5" max="5" width="7.77734375" bestFit="1" customWidth="1"/>
    <col min="6" max="6" width="12" bestFit="1" customWidth="1"/>
    <col min="7" max="7" width="16.5546875" bestFit="1" customWidth="1"/>
    <col min="8" max="8" width="12.21875" style="60" bestFit="1" customWidth="1"/>
    <col min="9" max="9" width="13.33203125" style="60" bestFit="1" customWidth="1"/>
    <col min="10" max="10" width="12" bestFit="1" customWidth="1"/>
    <col min="11" max="11" width="13.5546875" bestFit="1" customWidth="1"/>
    <col min="12" max="12" width="12.5546875" bestFit="1" customWidth="1"/>
    <col min="13" max="13" width="9.77734375" bestFit="1" customWidth="1"/>
    <col min="14" max="14" width="10.88671875" bestFit="1" customWidth="1"/>
    <col min="15" max="15" width="9" bestFit="1" customWidth="1"/>
    <col min="16" max="16" width="13.33203125" style="60" bestFit="1" customWidth="1"/>
    <col min="17" max="17" width="12" bestFit="1" customWidth="1"/>
    <col min="18" max="18" width="13.5546875" bestFit="1" customWidth="1"/>
    <col min="19" max="19" width="12.5546875" bestFit="1" customWidth="1"/>
    <col min="20" max="20" width="9.77734375" bestFit="1" customWidth="1"/>
    <col min="21" max="21" width="10.88671875" bestFit="1" customWidth="1"/>
    <col min="22" max="22" width="9.33203125" bestFit="1" customWidth="1"/>
    <col min="23" max="23" width="13" style="60" bestFit="1" customWidth="1"/>
    <col min="24" max="24" width="12" bestFit="1" customWidth="1"/>
    <col min="25" max="25" width="13.5546875" bestFit="1" customWidth="1"/>
    <col min="26" max="26" width="12.5546875" bestFit="1" customWidth="1"/>
    <col min="27" max="27" width="9.77734375" bestFit="1" customWidth="1"/>
    <col min="28" max="28" width="10.88671875" bestFit="1" customWidth="1"/>
    <col min="29" max="29" width="9.33203125" bestFit="1" customWidth="1"/>
    <col min="30" max="30" width="13" style="60" bestFit="1" customWidth="1"/>
    <col min="31" max="31" width="12" bestFit="1" customWidth="1"/>
    <col min="32" max="32" width="13.5546875" bestFit="1" customWidth="1"/>
    <col min="33" max="33" width="12.5546875" bestFit="1" customWidth="1"/>
    <col min="34" max="34" width="9.77734375" bestFit="1" customWidth="1"/>
    <col min="35" max="35" width="10.88671875" bestFit="1" customWidth="1"/>
    <col min="36" max="36" width="9.33203125" bestFit="1" customWidth="1"/>
    <col min="37" max="37" width="13.33203125" style="60" bestFit="1" customWidth="1"/>
    <col min="38" max="38" width="9.21875" bestFit="1" customWidth="1"/>
    <col min="39" max="39" width="9.33203125" bestFit="1" customWidth="1"/>
    <col min="40" max="40" width="10.33203125" bestFit="1" customWidth="1"/>
    <col min="41" max="41" width="9.33203125" bestFit="1" customWidth="1"/>
    <col min="42" max="42" width="10.88671875" bestFit="1" customWidth="1"/>
    <col min="43" max="43" width="9.33203125" bestFit="1" customWidth="1"/>
    <col min="44" max="44" width="8.109375" bestFit="1" customWidth="1"/>
    <col min="45" max="45" width="8.21875" bestFit="1" customWidth="1"/>
    <col min="46" max="46" width="9.33203125" bestFit="1" customWidth="1"/>
    <col min="47" max="47" width="8.109375" bestFit="1" customWidth="1"/>
    <col min="48" max="48" width="11.21875" bestFit="1" customWidth="1"/>
    <col min="49" max="49" width="8.21875" bestFit="1" customWidth="1"/>
    <col min="50" max="50" width="10.77734375" bestFit="1" customWidth="1"/>
    <col min="51" max="51" width="9.88671875" customWidth="1"/>
    <col min="52" max="52" width="8.21875" bestFit="1" customWidth="1"/>
    <col min="53" max="53" width="9.33203125" bestFit="1" customWidth="1"/>
    <col min="54" max="54" width="9.6640625" customWidth="1"/>
    <col min="55" max="55" width="11.21875" bestFit="1" customWidth="1"/>
    <col min="56" max="56" width="8.21875" bestFit="1" customWidth="1"/>
    <col min="57" max="57" width="10.77734375" bestFit="1" customWidth="1"/>
  </cols>
  <sheetData>
    <row r="1" spans="1:57" ht="14.55" customHeight="1" x14ac:dyDescent="0.3">
      <c r="A1" s="17"/>
      <c r="B1" s="17"/>
      <c r="C1" s="17"/>
      <c r="D1" s="17"/>
      <c r="E1" s="17"/>
      <c r="F1" s="17"/>
      <c r="G1" s="17"/>
      <c r="H1" s="83"/>
      <c r="I1" s="199" t="s">
        <v>0</v>
      </c>
      <c r="J1" s="199"/>
      <c r="K1" s="199"/>
      <c r="L1" s="199"/>
      <c r="M1" s="199"/>
      <c r="N1" s="199"/>
      <c r="O1" s="200"/>
      <c r="P1" s="203" t="s">
        <v>36</v>
      </c>
      <c r="Q1" s="204"/>
      <c r="R1" s="204"/>
      <c r="S1" s="204"/>
      <c r="T1" s="204"/>
      <c r="U1" s="204"/>
      <c r="V1" s="205"/>
      <c r="W1" s="212" t="s">
        <v>37</v>
      </c>
      <c r="X1" s="213"/>
      <c r="Y1" s="213"/>
      <c r="Z1" s="213"/>
      <c r="AA1" s="213"/>
      <c r="AB1" s="213"/>
      <c r="AC1" s="214"/>
      <c r="AD1" s="221" t="s">
        <v>38</v>
      </c>
      <c r="AE1" s="222"/>
      <c r="AF1" s="222"/>
      <c r="AG1" s="222"/>
      <c r="AH1" s="222"/>
      <c r="AI1" s="222"/>
      <c r="AJ1" s="223"/>
      <c r="AK1" s="230" t="s">
        <v>39</v>
      </c>
      <c r="AL1" s="231"/>
      <c r="AM1" s="231"/>
      <c r="AN1" s="231"/>
      <c r="AO1" s="231"/>
      <c r="AP1" s="231"/>
      <c r="AQ1" s="232"/>
      <c r="AR1" s="196" t="s">
        <v>69</v>
      </c>
      <c r="AS1" s="197"/>
      <c r="AT1" s="197"/>
      <c r="AU1" s="197"/>
      <c r="AV1" s="197"/>
      <c r="AW1" s="197"/>
      <c r="AX1" s="198"/>
      <c r="AY1" s="167" t="s">
        <v>70</v>
      </c>
      <c r="AZ1" s="168"/>
      <c r="BA1" s="168"/>
      <c r="BB1" s="168"/>
      <c r="BC1" s="168"/>
      <c r="BD1" s="168"/>
      <c r="BE1" s="168"/>
    </row>
    <row r="2" spans="1:57" ht="14.55" customHeight="1" x14ac:dyDescent="0.3">
      <c r="A2" s="17"/>
      <c r="B2" s="17"/>
      <c r="C2" s="17"/>
      <c r="D2" s="17"/>
      <c r="E2" s="17"/>
      <c r="F2" s="17"/>
      <c r="G2" s="17"/>
      <c r="H2" s="83"/>
      <c r="I2" s="199"/>
      <c r="J2" s="199"/>
      <c r="K2" s="199"/>
      <c r="L2" s="199"/>
      <c r="M2" s="199"/>
      <c r="N2" s="199"/>
      <c r="O2" s="200"/>
      <c r="P2" s="206"/>
      <c r="Q2" s="207"/>
      <c r="R2" s="207"/>
      <c r="S2" s="207"/>
      <c r="T2" s="207"/>
      <c r="U2" s="207"/>
      <c r="V2" s="208"/>
      <c r="W2" s="215"/>
      <c r="X2" s="216"/>
      <c r="Y2" s="216"/>
      <c r="Z2" s="216"/>
      <c r="AA2" s="216"/>
      <c r="AB2" s="216"/>
      <c r="AC2" s="217"/>
      <c r="AD2" s="224"/>
      <c r="AE2" s="225"/>
      <c r="AF2" s="225"/>
      <c r="AG2" s="225"/>
      <c r="AH2" s="225"/>
      <c r="AI2" s="225"/>
      <c r="AJ2" s="226"/>
      <c r="AK2" s="233"/>
      <c r="AL2" s="234"/>
      <c r="AM2" s="234"/>
      <c r="AN2" s="234"/>
      <c r="AO2" s="234"/>
      <c r="AP2" s="234"/>
      <c r="AQ2" s="235"/>
      <c r="AR2" s="196"/>
      <c r="AS2" s="197"/>
      <c r="AT2" s="197"/>
      <c r="AU2" s="197"/>
      <c r="AV2" s="197"/>
      <c r="AW2" s="197"/>
      <c r="AX2" s="198"/>
      <c r="AY2" s="167"/>
      <c r="AZ2" s="168"/>
      <c r="BA2" s="168"/>
      <c r="BB2" s="168"/>
      <c r="BC2" s="168"/>
      <c r="BD2" s="168"/>
      <c r="BE2" s="168"/>
    </row>
    <row r="3" spans="1:57" ht="15" customHeight="1" thickBot="1" x14ac:dyDescent="0.35">
      <c r="A3" s="17"/>
      <c r="B3" s="17"/>
      <c r="C3" s="17"/>
      <c r="D3" s="17"/>
      <c r="E3" s="17"/>
      <c r="F3" s="17"/>
      <c r="G3" s="17"/>
      <c r="H3" s="83"/>
      <c r="I3" s="201"/>
      <c r="J3" s="201"/>
      <c r="K3" s="201"/>
      <c r="L3" s="201"/>
      <c r="M3" s="201"/>
      <c r="N3" s="201"/>
      <c r="O3" s="202"/>
      <c r="P3" s="209"/>
      <c r="Q3" s="210"/>
      <c r="R3" s="210"/>
      <c r="S3" s="210"/>
      <c r="T3" s="210"/>
      <c r="U3" s="210"/>
      <c r="V3" s="211"/>
      <c r="W3" s="218"/>
      <c r="X3" s="219"/>
      <c r="Y3" s="219"/>
      <c r="Z3" s="219"/>
      <c r="AA3" s="219"/>
      <c r="AB3" s="219"/>
      <c r="AC3" s="220"/>
      <c r="AD3" s="227"/>
      <c r="AE3" s="228"/>
      <c r="AF3" s="228"/>
      <c r="AG3" s="228"/>
      <c r="AH3" s="228"/>
      <c r="AI3" s="228"/>
      <c r="AJ3" s="229"/>
      <c r="AK3" s="236"/>
      <c r="AL3" s="237"/>
      <c r="AM3" s="237"/>
      <c r="AN3" s="237"/>
      <c r="AO3" s="237"/>
      <c r="AP3" s="237"/>
      <c r="AQ3" s="238"/>
      <c r="AR3" s="196"/>
      <c r="AS3" s="197"/>
      <c r="AT3" s="197"/>
      <c r="AU3" s="197"/>
      <c r="AV3" s="197"/>
      <c r="AW3" s="197"/>
      <c r="AX3" s="198"/>
      <c r="AY3" s="167"/>
      <c r="AZ3" s="168"/>
      <c r="BA3" s="168"/>
      <c r="BB3" s="168"/>
      <c r="BC3" s="168"/>
      <c r="BD3" s="168"/>
      <c r="BE3" s="168"/>
    </row>
    <row r="4" spans="1:57" ht="18.600000000000001" thickBot="1" x14ac:dyDescent="0.4">
      <c r="A4" s="105" t="s">
        <v>71</v>
      </c>
      <c r="B4" t="s">
        <v>71</v>
      </c>
      <c r="C4" s="32" t="s">
        <v>72</v>
      </c>
      <c r="D4" s="32" t="s">
        <v>73</v>
      </c>
      <c r="E4" s="32" t="s">
        <v>74</v>
      </c>
      <c r="F4" s="32" t="s">
        <v>75</v>
      </c>
      <c r="G4" s="32" t="s">
        <v>76</v>
      </c>
      <c r="H4" s="143" t="s">
        <v>74</v>
      </c>
      <c r="I4" s="56" t="s">
        <v>119</v>
      </c>
      <c r="J4" s="73" t="s">
        <v>77</v>
      </c>
      <c r="K4" s="74" t="s">
        <v>78</v>
      </c>
      <c r="L4" s="74" t="s">
        <v>79</v>
      </c>
      <c r="M4" s="74" t="s">
        <v>80</v>
      </c>
      <c r="N4" s="74" t="s">
        <v>121</v>
      </c>
      <c r="O4" s="75" t="s">
        <v>81</v>
      </c>
      <c r="P4" s="62" t="s">
        <v>119</v>
      </c>
      <c r="Q4" s="54" t="s">
        <v>82</v>
      </c>
      <c r="R4" s="55" t="s">
        <v>83</v>
      </c>
      <c r="S4" s="55" t="s">
        <v>84</v>
      </c>
      <c r="T4" s="55" t="s">
        <v>85</v>
      </c>
      <c r="U4" s="55" t="s">
        <v>121</v>
      </c>
      <c r="V4" s="55" t="s">
        <v>86</v>
      </c>
      <c r="W4" s="76" t="s">
        <v>120</v>
      </c>
      <c r="X4" s="20" t="s">
        <v>87</v>
      </c>
      <c r="Y4" s="21" t="s">
        <v>88</v>
      </c>
      <c r="Z4" s="21" t="s">
        <v>89</v>
      </c>
      <c r="AA4" s="21" t="s">
        <v>90</v>
      </c>
      <c r="AB4" s="21" t="s">
        <v>121</v>
      </c>
      <c r="AC4" s="22" t="s">
        <v>91</v>
      </c>
      <c r="AD4" s="77" t="s">
        <v>120</v>
      </c>
      <c r="AE4" s="23" t="s">
        <v>92</v>
      </c>
      <c r="AF4" s="23" t="s">
        <v>93</v>
      </c>
      <c r="AG4" s="23" t="s">
        <v>94</v>
      </c>
      <c r="AH4" s="23" t="s">
        <v>95</v>
      </c>
      <c r="AI4" s="23" t="s">
        <v>121</v>
      </c>
      <c r="AJ4" s="24" t="s">
        <v>96</v>
      </c>
      <c r="AK4" s="133" t="s">
        <v>119</v>
      </c>
      <c r="AL4" s="80" t="s">
        <v>97</v>
      </c>
      <c r="AM4" s="81" t="s">
        <v>98</v>
      </c>
      <c r="AN4" s="81" t="s">
        <v>99</v>
      </c>
      <c r="AO4" s="81" t="s">
        <v>100</v>
      </c>
      <c r="AP4" s="81" t="s">
        <v>121</v>
      </c>
      <c r="AQ4" s="82" t="s">
        <v>101</v>
      </c>
      <c r="AR4" s="25" t="s">
        <v>102</v>
      </c>
      <c r="AS4" s="26" t="s">
        <v>103</v>
      </c>
      <c r="AT4" s="26" t="s">
        <v>104</v>
      </c>
      <c r="AU4" s="26" t="s">
        <v>105</v>
      </c>
      <c r="AV4" s="26" t="s">
        <v>122</v>
      </c>
      <c r="AW4" s="27" t="s">
        <v>106</v>
      </c>
      <c r="AX4" s="26" t="s">
        <v>123</v>
      </c>
      <c r="AY4" s="28" t="s">
        <v>102</v>
      </c>
      <c r="AZ4" s="29" t="s">
        <v>103</v>
      </c>
      <c r="BA4" s="29" t="s">
        <v>104</v>
      </c>
      <c r="BB4" s="29" t="s">
        <v>105</v>
      </c>
      <c r="BC4" s="29" t="s">
        <v>122</v>
      </c>
      <c r="BD4" s="30" t="s">
        <v>106</v>
      </c>
      <c r="BE4" s="30" t="s">
        <v>123</v>
      </c>
    </row>
    <row r="5" spans="1:57" ht="18.600000000000001" thickBot="1" x14ac:dyDescent="0.4">
      <c r="A5" s="175" t="s">
        <v>107</v>
      </c>
      <c r="B5" s="31" t="s">
        <v>107</v>
      </c>
      <c r="C5" s="32">
        <v>1</v>
      </c>
      <c r="D5" s="178" t="s">
        <v>194</v>
      </c>
      <c r="E5" s="32" t="s">
        <v>2</v>
      </c>
      <c r="F5" s="33" t="s">
        <v>187</v>
      </c>
      <c r="G5" s="33" t="s">
        <v>188</v>
      </c>
      <c r="H5" s="131">
        <v>1</v>
      </c>
      <c r="I5" s="128">
        <v>1</v>
      </c>
      <c r="J5" s="34">
        <v>-24.28</v>
      </c>
      <c r="K5" s="35">
        <v>0</v>
      </c>
      <c r="L5" s="36">
        <f>0.04*(K5*3-K21-K25-K29)</f>
        <v>-0.4</v>
      </c>
      <c r="M5" s="36">
        <f t="shared" ref="M5:M10" si="0">J5+L5</f>
        <v>-24.68</v>
      </c>
      <c r="N5" s="36">
        <v>0</v>
      </c>
      <c r="O5" s="138">
        <v>1</v>
      </c>
      <c r="P5" s="63">
        <v>1</v>
      </c>
      <c r="Q5" s="34">
        <v>-18.760000000000002</v>
      </c>
      <c r="R5" s="35">
        <v>82</v>
      </c>
      <c r="S5" s="36">
        <f>0.04*(R5*3-R16-R18-R28)</f>
        <v>5.44</v>
      </c>
      <c r="T5" s="36">
        <f t="shared" ref="T5:T20" si="1">Q5+S5</f>
        <v>-13.32</v>
      </c>
      <c r="U5" s="123">
        <v>0</v>
      </c>
      <c r="V5" s="137">
        <v>7</v>
      </c>
      <c r="W5" s="67">
        <v>1</v>
      </c>
      <c r="X5" s="34">
        <v>-6.46</v>
      </c>
      <c r="Y5" s="35">
        <v>0</v>
      </c>
      <c r="Z5" s="36">
        <f>0.04*(Y5*3-Y14-Y27-Y30)</f>
        <v>-6.28</v>
      </c>
      <c r="AA5" s="36">
        <f t="shared" ref="AA5:AA32" si="2">X5+Z5</f>
        <v>-12.74</v>
      </c>
      <c r="AB5" s="123">
        <v>1</v>
      </c>
      <c r="AC5" s="137">
        <v>5</v>
      </c>
      <c r="AD5" s="70">
        <v>1</v>
      </c>
      <c r="AE5" s="34">
        <v>-0.14000000000000001</v>
      </c>
      <c r="AF5" s="35">
        <v>42</v>
      </c>
      <c r="AG5" s="36">
        <f>0.04*(AF5*3-AF12-AF19-AF26)</f>
        <v>5.04</v>
      </c>
      <c r="AH5" s="36">
        <f t="shared" ref="AH5:AH20" si="3">AE5+AG5</f>
        <v>4.9000000000000004</v>
      </c>
      <c r="AI5" s="123">
        <v>5</v>
      </c>
      <c r="AJ5" s="137">
        <v>21</v>
      </c>
      <c r="AK5" s="134">
        <v>7</v>
      </c>
      <c r="AL5" s="39">
        <v>-3.1</v>
      </c>
      <c r="AM5" s="52">
        <v>24</v>
      </c>
      <c r="AN5" s="51">
        <f>0.04*(AM5*3-AM10-AM20-AM32)</f>
        <v>-2.48</v>
      </c>
      <c r="AO5" s="51">
        <f t="shared" ref="AO5:AO20" si="4">AL5+AN5</f>
        <v>-5.58</v>
      </c>
      <c r="AP5" s="126">
        <v>0</v>
      </c>
      <c r="AQ5" s="137">
        <v>10</v>
      </c>
      <c r="AR5" s="78">
        <f t="shared" ref="AR5:AR20" si="5">SUM(AL5,AE5,X5,Q5,J5)</f>
        <v>-52.74</v>
      </c>
      <c r="AS5" s="38">
        <f t="shared" ref="AS5:AS20" si="6">SUM(AM5,AF5,Y5,R5,K5)</f>
        <v>148</v>
      </c>
      <c r="AT5" s="37">
        <f t="shared" ref="AT5:AT20" si="7">SUM(AN5,AG5,Z5,S5,L5)</f>
        <v>1.3200000000000003</v>
      </c>
      <c r="AU5" s="37">
        <f>SUM(AO5,AH5,AA5,T5,M5)</f>
        <v>-51.42</v>
      </c>
      <c r="AV5" s="140">
        <f>SUM(AP5,AI5,AB5,U5,N5)</f>
        <v>6</v>
      </c>
      <c r="AW5" s="140">
        <f>SUM(AQ5,AJ5,AC5,V5,O5)</f>
        <v>44</v>
      </c>
      <c r="AX5" s="114">
        <f>AV5+AW5</f>
        <v>50</v>
      </c>
      <c r="AY5" s="172">
        <f>SUM(AR5:AR8)</f>
        <v>-101.52</v>
      </c>
      <c r="AZ5" s="169">
        <f>SUM(AS5:AS8)</f>
        <v>518</v>
      </c>
      <c r="BA5" s="172">
        <f>SUM(AT5:AT8)</f>
        <v>-16.400000000000002</v>
      </c>
      <c r="BB5" s="172">
        <f>SUM(AU5:AU8)</f>
        <v>-117.92</v>
      </c>
      <c r="BC5" s="169">
        <f>SUM(AV5:AV8)</f>
        <v>37</v>
      </c>
      <c r="BD5" s="169">
        <f t="shared" ref="BD5" si="8">SUM(AW5:AW8)</f>
        <v>224</v>
      </c>
      <c r="BE5" s="164">
        <f>BC5+BD5</f>
        <v>261</v>
      </c>
    </row>
    <row r="6" spans="1:57" ht="18.600000000000001" thickBot="1" x14ac:dyDescent="0.4">
      <c r="A6" s="176"/>
      <c r="B6" s="31" t="s">
        <v>107</v>
      </c>
      <c r="C6" s="127">
        <v>2</v>
      </c>
      <c r="D6" s="179"/>
      <c r="E6" s="127" t="s">
        <v>7</v>
      </c>
      <c r="F6" s="111" t="s">
        <v>189</v>
      </c>
      <c r="G6" s="111" t="s">
        <v>190</v>
      </c>
      <c r="H6" s="132">
        <v>2</v>
      </c>
      <c r="I6" s="129">
        <v>2</v>
      </c>
      <c r="J6" s="39">
        <v>-15.64</v>
      </c>
      <c r="K6" s="52">
        <v>5</v>
      </c>
      <c r="L6" s="51">
        <f>0.04*(K6*3-K9-K26-K30)</f>
        <v>-1.4000000000000001</v>
      </c>
      <c r="M6" s="51">
        <f t="shared" si="0"/>
        <v>-17.04</v>
      </c>
      <c r="N6" s="51">
        <v>0</v>
      </c>
      <c r="O6" s="137">
        <v>3</v>
      </c>
      <c r="P6" s="64">
        <v>2</v>
      </c>
      <c r="Q6" s="39">
        <v>-13.06</v>
      </c>
      <c r="R6" s="40">
        <v>40</v>
      </c>
      <c r="S6" s="41">
        <f>0.04*(R6*3-R19-R21-R32)</f>
        <v>1.92</v>
      </c>
      <c r="T6" s="41">
        <f t="shared" si="1"/>
        <v>-11.14</v>
      </c>
      <c r="U6" s="124">
        <v>1</v>
      </c>
      <c r="V6" s="138">
        <v>8</v>
      </c>
      <c r="W6" s="68">
        <v>2</v>
      </c>
      <c r="X6" s="39">
        <v>6.32</v>
      </c>
      <c r="Y6" s="40">
        <v>38</v>
      </c>
      <c r="Z6" s="41">
        <f>0.04*(Y6*3-Y15-Y28-Y31)</f>
        <v>-2.56</v>
      </c>
      <c r="AA6" s="41">
        <f t="shared" si="2"/>
        <v>3.7600000000000002</v>
      </c>
      <c r="AB6" s="124">
        <v>5</v>
      </c>
      <c r="AC6" s="138">
        <v>22</v>
      </c>
      <c r="AD6" s="71">
        <v>2</v>
      </c>
      <c r="AE6" s="39">
        <v>-0.12</v>
      </c>
      <c r="AF6" s="40">
        <v>40</v>
      </c>
      <c r="AG6" s="41">
        <f>0.04*(AF6*3-AF13-AF20-AF27)</f>
        <v>-0.72</v>
      </c>
      <c r="AH6" s="41">
        <f t="shared" si="3"/>
        <v>-0.84</v>
      </c>
      <c r="AI6" s="124">
        <v>3</v>
      </c>
      <c r="AJ6" s="138">
        <v>13</v>
      </c>
      <c r="AK6" s="135">
        <v>5</v>
      </c>
      <c r="AL6" s="39">
        <v>5.88</v>
      </c>
      <c r="AM6" s="40">
        <v>40</v>
      </c>
      <c r="AN6" s="41">
        <f>0.04*(AM6*3-AM19-AM22-AM30)</f>
        <v>-4.2</v>
      </c>
      <c r="AO6" s="41">
        <f t="shared" si="4"/>
        <v>1.6799999999999997</v>
      </c>
      <c r="AP6" s="124">
        <v>1</v>
      </c>
      <c r="AQ6" s="138">
        <v>15</v>
      </c>
      <c r="AR6" s="53">
        <f t="shared" si="5"/>
        <v>-16.62</v>
      </c>
      <c r="AS6" s="43">
        <f t="shared" si="6"/>
        <v>163</v>
      </c>
      <c r="AT6" s="42">
        <f t="shared" si="7"/>
        <v>-6.9600000000000009</v>
      </c>
      <c r="AU6" s="42">
        <f t="shared" ref="AU6:AU32" si="9">SUM(AO6,AH6,AA6,T6,M6)</f>
        <v>-23.58</v>
      </c>
      <c r="AV6" s="141">
        <f t="shared" ref="AV6:AV32" si="10">SUM(AP6,AI6,AB6,U6,N6)</f>
        <v>10</v>
      </c>
      <c r="AW6" s="141">
        <f t="shared" ref="AW6:AW32" si="11">SUM(AQ6,AJ6,AC6,V6,O6)</f>
        <v>61</v>
      </c>
      <c r="AX6" s="115">
        <f t="shared" ref="AX6:AX32" si="12">AV6+AW6</f>
        <v>71</v>
      </c>
      <c r="AY6" s="173"/>
      <c r="AZ6" s="170"/>
      <c r="BA6" s="173"/>
      <c r="BB6" s="173"/>
      <c r="BC6" s="170"/>
      <c r="BD6" s="170"/>
      <c r="BE6" s="165"/>
    </row>
    <row r="7" spans="1:57" ht="18" x14ac:dyDescent="0.35">
      <c r="A7" s="176"/>
      <c r="B7" s="31" t="s">
        <v>107</v>
      </c>
      <c r="C7" s="127">
        <v>3</v>
      </c>
      <c r="D7" s="179"/>
      <c r="E7" s="127" t="s">
        <v>12</v>
      </c>
      <c r="F7" s="111" t="s">
        <v>191</v>
      </c>
      <c r="G7" s="111" t="s">
        <v>167</v>
      </c>
      <c r="H7" s="131">
        <v>3</v>
      </c>
      <c r="I7" s="129">
        <v>3</v>
      </c>
      <c r="J7" s="39">
        <v>-11.12</v>
      </c>
      <c r="K7" s="52">
        <v>12</v>
      </c>
      <c r="L7" s="51">
        <f>0.04*(K7*3-K10-K13-K31)</f>
        <v>-0.8</v>
      </c>
      <c r="M7" s="51">
        <f t="shared" si="0"/>
        <v>-11.92</v>
      </c>
      <c r="N7" s="51">
        <v>0</v>
      </c>
      <c r="O7" s="137">
        <v>5</v>
      </c>
      <c r="P7" s="64">
        <v>3</v>
      </c>
      <c r="Q7" s="39">
        <v>9.7799999999999994</v>
      </c>
      <c r="R7" s="40">
        <v>0</v>
      </c>
      <c r="S7" s="41">
        <f>0.04*(R7*3-R9-R20-R25)</f>
        <v>-5.12</v>
      </c>
      <c r="T7" s="41">
        <f t="shared" si="1"/>
        <v>4.6599999999999993</v>
      </c>
      <c r="U7" s="124">
        <v>3</v>
      </c>
      <c r="V7" s="137">
        <v>20</v>
      </c>
      <c r="W7" s="68">
        <v>3</v>
      </c>
      <c r="X7" s="39">
        <v>5.74</v>
      </c>
      <c r="Y7" s="40">
        <v>36</v>
      </c>
      <c r="Z7" s="41">
        <f>0.04*(Y7*3-Y16-Y17-Y21)</f>
        <v>1</v>
      </c>
      <c r="AA7" s="41">
        <f t="shared" si="2"/>
        <v>6.74</v>
      </c>
      <c r="AB7" s="124">
        <v>5</v>
      </c>
      <c r="AC7" s="137">
        <v>23</v>
      </c>
      <c r="AD7" s="71">
        <v>3</v>
      </c>
      <c r="AE7" s="39">
        <v>-10.68</v>
      </c>
      <c r="AF7" s="40">
        <v>20</v>
      </c>
      <c r="AG7" s="41">
        <f>0.04*(AF7*3-AF14-AF28-AF29)</f>
        <v>-3.2800000000000002</v>
      </c>
      <c r="AH7" s="41">
        <f t="shared" si="3"/>
        <v>-13.96</v>
      </c>
      <c r="AI7" s="124">
        <v>0</v>
      </c>
      <c r="AJ7" s="137">
        <v>1</v>
      </c>
      <c r="AK7" s="135">
        <v>4</v>
      </c>
      <c r="AL7" s="39">
        <v>-19.18</v>
      </c>
      <c r="AM7" s="40">
        <v>0</v>
      </c>
      <c r="AN7" s="41">
        <f>0.04*(AM7*3-AM11-AM14-AM28)</f>
        <v>-2.68</v>
      </c>
      <c r="AO7" s="41">
        <f t="shared" si="4"/>
        <v>-21.86</v>
      </c>
      <c r="AP7" s="124">
        <v>0</v>
      </c>
      <c r="AQ7" s="137">
        <v>1</v>
      </c>
      <c r="AR7" s="53">
        <f t="shared" si="5"/>
        <v>-25.459999999999997</v>
      </c>
      <c r="AS7" s="43">
        <f t="shared" si="6"/>
        <v>68</v>
      </c>
      <c r="AT7" s="42">
        <f t="shared" si="7"/>
        <v>-10.880000000000003</v>
      </c>
      <c r="AU7" s="42">
        <f t="shared" si="9"/>
        <v>-36.339999999999996</v>
      </c>
      <c r="AV7" s="141">
        <f t="shared" si="10"/>
        <v>8</v>
      </c>
      <c r="AW7" s="141">
        <f t="shared" si="11"/>
        <v>50</v>
      </c>
      <c r="AX7" s="115">
        <f t="shared" si="12"/>
        <v>58</v>
      </c>
      <c r="AY7" s="173"/>
      <c r="AZ7" s="170"/>
      <c r="BA7" s="173"/>
      <c r="BB7" s="173"/>
      <c r="BC7" s="170"/>
      <c r="BD7" s="170"/>
      <c r="BE7" s="165"/>
    </row>
    <row r="8" spans="1:57" ht="18.600000000000001" thickBot="1" x14ac:dyDescent="0.4">
      <c r="A8" s="177"/>
      <c r="B8" s="31" t="s">
        <v>107</v>
      </c>
      <c r="C8" s="44">
        <v>4</v>
      </c>
      <c r="D8" s="180"/>
      <c r="E8" s="44" t="s">
        <v>17</v>
      </c>
      <c r="F8" s="45" t="s">
        <v>192</v>
      </c>
      <c r="G8" s="45" t="s">
        <v>193</v>
      </c>
      <c r="H8" s="132">
        <v>4</v>
      </c>
      <c r="I8" s="130">
        <v>4</v>
      </c>
      <c r="J8" s="46">
        <v>5.16</v>
      </c>
      <c r="K8" s="47">
        <v>44</v>
      </c>
      <c r="L8" s="48">
        <f>0.04*(K8*3-K11-K14-K17)</f>
        <v>4.12</v>
      </c>
      <c r="M8" s="48">
        <f t="shared" si="0"/>
        <v>9.2800000000000011</v>
      </c>
      <c r="N8" s="48">
        <v>5</v>
      </c>
      <c r="O8" s="138">
        <v>23</v>
      </c>
      <c r="P8" s="65">
        <v>4</v>
      </c>
      <c r="Q8" s="46">
        <v>5.48</v>
      </c>
      <c r="R8" s="47">
        <v>10</v>
      </c>
      <c r="S8" s="48">
        <f>0.04*(R8*3-R10-R26-R29)</f>
        <v>-2.2000000000000002</v>
      </c>
      <c r="T8" s="48">
        <f t="shared" si="1"/>
        <v>3.2800000000000002</v>
      </c>
      <c r="U8" s="125">
        <v>3</v>
      </c>
      <c r="V8" s="138">
        <v>17</v>
      </c>
      <c r="W8" s="69">
        <v>4</v>
      </c>
      <c r="X8" s="46">
        <v>-12.2</v>
      </c>
      <c r="Y8" s="47">
        <v>0</v>
      </c>
      <c r="Z8" s="48">
        <f>0.04*(Y8*3-Y9-Y18-Y32)</f>
        <v>-1.28</v>
      </c>
      <c r="AA8" s="48">
        <f t="shared" si="2"/>
        <v>-13.479999999999999</v>
      </c>
      <c r="AB8" s="125">
        <v>0</v>
      </c>
      <c r="AC8" s="138">
        <v>3</v>
      </c>
      <c r="AD8" s="72">
        <v>4</v>
      </c>
      <c r="AE8" s="46">
        <v>-0.12</v>
      </c>
      <c r="AF8" s="47">
        <v>65</v>
      </c>
      <c r="AG8" s="48">
        <f>0.04*(AF8*3-AF15-AF21-AF30)</f>
        <v>3.44</v>
      </c>
      <c r="AH8" s="48">
        <f t="shared" si="3"/>
        <v>3.32</v>
      </c>
      <c r="AI8" s="125">
        <v>4</v>
      </c>
      <c r="AJ8" s="138">
        <v>19</v>
      </c>
      <c r="AK8" s="136">
        <v>2</v>
      </c>
      <c r="AL8" s="46">
        <v>-5.0199999999999996</v>
      </c>
      <c r="AM8" s="47">
        <v>20</v>
      </c>
      <c r="AN8" s="48">
        <f>0.04*(AM8*3-AM9-AM17-AM27)</f>
        <v>-3.96</v>
      </c>
      <c r="AO8" s="48">
        <f t="shared" si="4"/>
        <v>-8.98</v>
      </c>
      <c r="AP8" s="125">
        <v>1</v>
      </c>
      <c r="AQ8" s="138">
        <v>7</v>
      </c>
      <c r="AR8" s="79">
        <f t="shared" si="5"/>
        <v>-6.6999999999999993</v>
      </c>
      <c r="AS8" s="50">
        <f t="shared" si="6"/>
        <v>139</v>
      </c>
      <c r="AT8" s="49">
        <f t="shared" si="7"/>
        <v>0.12000000000000011</v>
      </c>
      <c r="AU8" s="49">
        <f t="shared" si="9"/>
        <v>-6.5799999999999983</v>
      </c>
      <c r="AV8" s="142">
        <f t="shared" si="10"/>
        <v>13</v>
      </c>
      <c r="AW8" s="142">
        <f t="shared" si="11"/>
        <v>69</v>
      </c>
      <c r="AX8" s="116">
        <f t="shared" si="12"/>
        <v>82</v>
      </c>
      <c r="AY8" s="174"/>
      <c r="AZ8" s="171"/>
      <c r="BA8" s="174"/>
      <c r="BB8" s="174"/>
      <c r="BC8" s="171"/>
      <c r="BD8" s="171"/>
      <c r="BE8" s="166"/>
    </row>
    <row r="9" spans="1:57" ht="18" x14ac:dyDescent="0.35">
      <c r="A9" s="175" t="s">
        <v>108</v>
      </c>
      <c r="B9" s="31" t="s">
        <v>108</v>
      </c>
      <c r="C9" s="32">
        <v>1</v>
      </c>
      <c r="D9" s="178" t="s">
        <v>201</v>
      </c>
      <c r="E9" s="32" t="s">
        <v>3</v>
      </c>
      <c r="F9" s="33" t="s">
        <v>202</v>
      </c>
      <c r="G9" s="33" t="s">
        <v>203</v>
      </c>
      <c r="H9" s="131">
        <v>5</v>
      </c>
      <c r="I9" s="57">
        <v>2</v>
      </c>
      <c r="J9" s="34">
        <v>7.42</v>
      </c>
      <c r="K9" s="35">
        <v>10</v>
      </c>
      <c r="L9" s="51">
        <f>0.04*(K9*3-K6-K26-K30)</f>
        <v>-0.6</v>
      </c>
      <c r="M9" s="36">
        <f t="shared" si="0"/>
        <v>6.82</v>
      </c>
      <c r="N9" s="36">
        <v>3</v>
      </c>
      <c r="O9" s="137">
        <v>19</v>
      </c>
      <c r="P9" s="63">
        <v>3</v>
      </c>
      <c r="Q9" s="34">
        <v>-21.88</v>
      </c>
      <c r="R9" s="35">
        <v>0</v>
      </c>
      <c r="S9" s="36">
        <f>0.04*(R9*3-R7-R20-R25)</f>
        <v>-5.12</v>
      </c>
      <c r="T9" s="36">
        <f t="shared" si="1"/>
        <v>-27</v>
      </c>
      <c r="U9" s="123">
        <v>0</v>
      </c>
      <c r="V9" s="137">
        <v>1</v>
      </c>
      <c r="W9" s="67">
        <v>4</v>
      </c>
      <c r="X9" s="34">
        <v>1</v>
      </c>
      <c r="Y9" s="35">
        <v>10</v>
      </c>
      <c r="Z9" s="36">
        <f>0.04*(Y9*3-Y8-Y18-Y32)</f>
        <v>0.32</v>
      </c>
      <c r="AA9" s="36">
        <f t="shared" si="2"/>
        <v>1.32</v>
      </c>
      <c r="AB9" s="123">
        <v>3</v>
      </c>
      <c r="AC9" s="137">
        <v>18</v>
      </c>
      <c r="AD9" s="70">
        <v>5</v>
      </c>
      <c r="AE9" s="34">
        <v>6.54</v>
      </c>
      <c r="AF9" s="35">
        <v>0</v>
      </c>
      <c r="AG9" s="36">
        <f>0.04*(AF9*3-AF16-AF22-AF31)</f>
        <v>-3.2800000000000002</v>
      </c>
      <c r="AH9" s="36">
        <f t="shared" si="3"/>
        <v>3.26</v>
      </c>
      <c r="AI9" s="123">
        <v>3</v>
      </c>
      <c r="AJ9" s="137">
        <v>18</v>
      </c>
      <c r="AK9" s="134">
        <v>2</v>
      </c>
      <c r="AL9" s="39">
        <v>5.46</v>
      </c>
      <c r="AM9" s="52">
        <v>0</v>
      </c>
      <c r="AN9" s="51">
        <f>0.04*(AM9*3-AM8-AM17-AM27)</f>
        <v>-7.16</v>
      </c>
      <c r="AO9" s="51">
        <f t="shared" si="4"/>
        <v>-1.7000000000000002</v>
      </c>
      <c r="AP9" s="126">
        <v>3</v>
      </c>
      <c r="AQ9" s="137">
        <v>13</v>
      </c>
      <c r="AR9" s="37">
        <f t="shared" si="5"/>
        <v>-1.4599999999999991</v>
      </c>
      <c r="AS9" s="38">
        <f t="shared" si="6"/>
        <v>20</v>
      </c>
      <c r="AT9" s="37">
        <f t="shared" si="7"/>
        <v>-15.840000000000002</v>
      </c>
      <c r="AU9" s="37">
        <f t="shared" si="9"/>
        <v>-17.3</v>
      </c>
      <c r="AV9" s="140">
        <f>SUM(AP9,AI9,AB9,U9,N9)</f>
        <v>12</v>
      </c>
      <c r="AW9" s="140">
        <f t="shared" si="11"/>
        <v>69</v>
      </c>
      <c r="AX9" s="114">
        <f t="shared" si="12"/>
        <v>81</v>
      </c>
      <c r="AY9" s="172">
        <f>SUM(AR9:AR12)</f>
        <v>-24.14</v>
      </c>
      <c r="AZ9" s="169">
        <f>SUM(AS9:AS12)</f>
        <v>196</v>
      </c>
      <c r="BA9" s="172">
        <f>SUM(AT9:AT12)</f>
        <v>-50.4</v>
      </c>
      <c r="BB9" s="172">
        <f>SUM(AU9:AU12)</f>
        <v>-74.539999999999992</v>
      </c>
      <c r="BC9" s="169">
        <f>SUM(AV9:AV12)</f>
        <v>32</v>
      </c>
      <c r="BD9" s="169">
        <f t="shared" ref="BD9" si="13">SUM(AW9:AW12)</f>
        <v>241</v>
      </c>
      <c r="BE9" s="164">
        <f t="shared" ref="BE9" si="14">BC9+BD9</f>
        <v>273</v>
      </c>
    </row>
    <row r="10" spans="1:57" ht="18.600000000000001" thickBot="1" x14ac:dyDescent="0.4">
      <c r="A10" s="176"/>
      <c r="B10" s="31" t="s">
        <v>108</v>
      </c>
      <c r="C10" s="127">
        <v>2</v>
      </c>
      <c r="D10" s="179"/>
      <c r="E10" s="127" t="s">
        <v>8</v>
      </c>
      <c r="F10" s="111" t="s">
        <v>164</v>
      </c>
      <c r="G10" s="111" t="s">
        <v>165</v>
      </c>
      <c r="H10" s="132">
        <v>6</v>
      </c>
      <c r="I10" s="58">
        <v>3</v>
      </c>
      <c r="J10" s="39">
        <v>4.76</v>
      </c>
      <c r="K10" s="52">
        <v>22</v>
      </c>
      <c r="L10" s="51">
        <f>0.04*(K10*3-K7-K13-K31)</f>
        <v>0.8</v>
      </c>
      <c r="M10" s="51">
        <f t="shared" si="0"/>
        <v>5.56</v>
      </c>
      <c r="N10" s="51">
        <v>3</v>
      </c>
      <c r="O10" s="137">
        <v>18</v>
      </c>
      <c r="P10" s="64">
        <v>4</v>
      </c>
      <c r="Q10" s="39">
        <v>-5.32</v>
      </c>
      <c r="R10" s="40">
        <v>29</v>
      </c>
      <c r="S10" s="41">
        <f>0.04*(R10*3-R8-R26-R29)</f>
        <v>0.84</v>
      </c>
      <c r="T10" s="41">
        <f t="shared" si="1"/>
        <v>-4.4800000000000004</v>
      </c>
      <c r="U10" s="124">
        <v>1</v>
      </c>
      <c r="V10" s="138">
        <v>10</v>
      </c>
      <c r="W10" s="68">
        <v>5</v>
      </c>
      <c r="X10" s="39">
        <v>-2.54</v>
      </c>
      <c r="Y10" s="40">
        <v>32</v>
      </c>
      <c r="Z10" s="41">
        <f>0.04*(Y10*3-Y19-Y22-Y25)</f>
        <v>-1.92</v>
      </c>
      <c r="AA10" s="41">
        <f t="shared" si="2"/>
        <v>-4.46</v>
      </c>
      <c r="AB10" s="124">
        <v>3</v>
      </c>
      <c r="AC10" s="138">
        <v>10</v>
      </c>
      <c r="AD10" s="71">
        <v>6</v>
      </c>
      <c r="AE10" s="39">
        <v>-9.2799999999999994</v>
      </c>
      <c r="AF10" s="40">
        <v>0</v>
      </c>
      <c r="AG10" s="41">
        <f>0.04*(AF10*3-AF17-AF23-AF32)</f>
        <v>-2.48</v>
      </c>
      <c r="AH10" s="41">
        <f t="shared" si="3"/>
        <v>-11.76</v>
      </c>
      <c r="AI10" s="124">
        <v>0</v>
      </c>
      <c r="AJ10" s="138">
        <v>3</v>
      </c>
      <c r="AK10" s="135">
        <v>7</v>
      </c>
      <c r="AL10" s="39">
        <v>3.5</v>
      </c>
      <c r="AM10" s="40">
        <v>10</v>
      </c>
      <c r="AN10" s="41">
        <f>0.04*(AM10*3-AM5-AM20-AM32)</f>
        <v>-4.72</v>
      </c>
      <c r="AO10" s="41">
        <f t="shared" si="4"/>
        <v>-1.2199999999999998</v>
      </c>
      <c r="AP10" s="124">
        <v>1</v>
      </c>
      <c r="AQ10" s="138">
        <v>14</v>
      </c>
      <c r="AR10" s="42">
        <f t="shared" si="5"/>
        <v>-8.8800000000000008</v>
      </c>
      <c r="AS10" s="43">
        <f t="shared" si="6"/>
        <v>93</v>
      </c>
      <c r="AT10" s="42">
        <f t="shared" si="7"/>
        <v>-7.4799999999999995</v>
      </c>
      <c r="AU10" s="42">
        <f t="shared" si="9"/>
        <v>-16.360000000000003</v>
      </c>
      <c r="AV10" s="141">
        <f t="shared" si="10"/>
        <v>8</v>
      </c>
      <c r="AW10" s="141">
        <f t="shared" si="11"/>
        <v>55</v>
      </c>
      <c r="AX10" s="115">
        <f t="shared" si="12"/>
        <v>63</v>
      </c>
      <c r="AY10" s="173"/>
      <c r="AZ10" s="170"/>
      <c r="BA10" s="173"/>
      <c r="BB10" s="173"/>
      <c r="BC10" s="170"/>
      <c r="BD10" s="170"/>
      <c r="BE10" s="165"/>
    </row>
    <row r="11" spans="1:57" ht="18.600000000000001" thickBot="1" x14ac:dyDescent="0.4">
      <c r="A11" s="176"/>
      <c r="B11" s="31" t="s">
        <v>108</v>
      </c>
      <c r="C11" s="127">
        <v>3</v>
      </c>
      <c r="D11" s="179"/>
      <c r="E11" s="127" t="s">
        <v>13</v>
      </c>
      <c r="F11" s="111" t="s">
        <v>204</v>
      </c>
      <c r="G11" s="111" t="s">
        <v>147</v>
      </c>
      <c r="H11" s="131">
        <v>7</v>
      </c>
      <c r="I11" s="58">
        <v>4</v>
      </c>
      <c r="J11" s="39">
        <v>-0.14000000000000001</v>
      </c>
      <c r="K11" s="52">
        <v>0</v>
      </c>
      <c r="L11" s="51">
        <f>0.04*(K11*3-K8-K14-K17)</f>
        <v>-2.92</v>
      </c>
      <c r="M11" s="51">
        <f>J11+L11</f>
        <v>-3.06</v>
      </c>
      <c r="N11" s="51">
        <v>1</v>
      </c>
      <c r="O11" s="138">
        <v>12</v>
      </c>
      <c r="P11" s="64">
        <v>5</v>
      </c>
      <c r="Q11" s="39">
        <v>-1.78</v>
      </c>
      <c r="R11" s="40">
        <v>0</v>
      </c>
      <c r="S11" s="41">
        <f>0.04*(R11*3-R13-R22-R30)</f>
        <v>-3.64</v>
      </c>
      <c r="T11" s="41">
        <f t="shared" si="1"/>
        <v>-5.42</v>
      </c>
      <c r="U11" s="124">
        <v>0</v>
      </c>
      <c r="V11" s="137">
        <v>9</v>
      </c>
      <c r="W11" s="68">
        <v>6</v>
      </c>
      <c r="X11" s="39">
        <v>2.98</v>
      </c>
      <c r="Y11" s="40">
        <v>0</v>
      </c>
      <c r="Z11" s="41">
        <f>0.04*(Y11*3-Y20-Y23-Y26)</f>
        <v>-4</v>
      </c>
      <c r="AA11" s="41">
        <f t="shared" si="2"/>
        <v>-1.02</v>
      </c>
      <c r="AB11" s="124">
        <v>1</v>
      </c>
      <c r="AC11" s="137">
        <v>14</v>
      </c>
      <c r="AD11" s="71">
        <v>7</v>
      </c>
      <c r="AE11" s="39">
        <v>0.52</v>
      </c>
      <c r="AF11" s="40">
        <v>0</v>
      </c>
      <c r="AG11" s="41">
        <f>0.04*(AF11*3-AF18-AF24-AF25)</f>
        <v>-3.2</v>
      </c>
      <c r="AH11" s="41">
        <f t="shared" si="3"/>
        <v>-2.68</v>
      </c>
      <c r="AI11" s="124">
        <v>1</v>
      </c>
      <c r="AJ11" s="137">
        <v>10</v>
      </c>
      <c r="AK11" s="135">
        <v>4</v>
      </c>
      <c r="AL11" s="39">
        <v>6.8</v>
      </c>
      <c r="AM11" s="40">
        <v>20</v>
      </c>
      <c r="AN11" s="41">
        <f>0.04*(AM11*3-AM7-AM14-AM28)</f>
        <v>0.52</v>
      </c>
      <c r="AO11" s="41">
        <f t="shared" si="4"/>
        <v>7.32</v>
      </c>
      <c r="AP11" s="124">
        <v>3</v>
      </c>
      <c r="AQ11" s="137">
        <v>22</v>
      </c>
      <c r="AR11" s="42">
        <f t="shared" si="5"/>
        <v>8.3800000000000008</v>
      </c>
      <c r="AS11" s="43">
        <f t="shared" si="6"/>
        <v>20</v>
      </c>
      <c r="AT11" s="42">
        <f t="shared" si="7"/>
        <v>-13.24</v>
      </c>
      <c r="AU11" s="42">
        <f t="shared" si="9"/>
        <v>-4.8599999999999994</v>
      </c>
      <c r="AV11" s="141">
        <f t="shared" si="10"/>
        <v>6</v>
      </c>
      <c r="AW11" s="141">
        <f t="shared" si="11"/>
        <v>67</v>
      </c>
      <c r="AX11" s="115">
        <f t="shared" si="12"/>
        <v>73</v>
      </c>
      <c r="AY11" s="173"/>
      <c r="AZ11" s="170"/>
      <c r="BA11" s="173"/>
      <c r="BB11" s="173"/>
      <c r="BC11" s="170"/>
      <c r="BD11" s="170"/>
      <c r="BE11" s="165"/>
    </row>
    <row r="12" spans="1:57" ht="18.600000000000001" thickBot="1" x14ac:dyDescent="0.4">
      <c r="A12" s="177"/>
      <c r="B12" s="31" t="s">
        <v>108</v>
      </c>
      <c r="C12" s="44">
        <v>4</v>
      </c>
      <c r="D12" s="180"/>
      <c r="E12" s="44" t="s">
        <v>18</v>
      </c>
      <c r="F12" s="45" t="s">
        <v>148</v>
      </c>
      <c r="G12" s="45" t="s">
        <v>149</v>
      </c>
      <c r="H12" s="132">
        <v>8</v>
      </c>
      <c r="I12" s="59">
        <v>5</v>
      </c>
      <c r="J12" s="46">
        <v>-7.22</v>
      </c>
      <c r="K12" s="47">
        <v>24</v>
      </c>
      <c r="L12" s="48">
        <f>0.04*(K12*3-K15-K18-K22)</f>
        <v>-1.28</v>
      </c>
      <c r="M12" s="48">
        <f t="shared" ref="M12:M26" si="15">J12+L12</f>
        <v>-8.5</v>
      </c>
      <c r="N12" s="48">
        <v>1</v>
      </c>
      <c r="O12" s="137">
        <v>7</v>
      </c>
      <c r="P12" s="65">
        <v>6</v>
      </c>
      <c r="Q12" s="46">
        <v>-18.32</v>
      </c>
      <c r="R12" s="47">
        <v>10</v>
      </c>
      <c r="S12" s="48">
        <f>0.04*(R12*3-R14-R23-R31)</f>
        <v>-4.96</v>
      </c>
      <c r="T12" s="48">
        <f t="shared" si="1"/>
        <v>-23.28</v>
      </c>
      <c r="U12" s="125">
        <v>0</v>
      </c>
      <c r="V12" s="138">
        <v>2</v>
      </c>
      <c r="W12" s="69">
        <v>7</v>
      </c>
      <c r="X12" s="46">
        <v>0.46</v>
      </c>
      <c r="Y12" s="47">
        <v>12</v>
      </c>
      <c r="Z12" s="48">
        <f>0.04*(Y12*3-Y13-Y24-Y29)</f>
        <v>-3.92</v>
      </c>
      <c r="AA12" s="48">
        <f t="shared" si="2"/>
        <v>-3.46</v>
      </c>
      <c r="AB12" s="125">
        <v>1</v>
      </c>
      <c r="AC12" s="138">
        <v>12</v>
      </c>
      <c r="AD12" s="72">
        <v>1</v>
      </c>
      <c r="AE12" s="46">
        <v>3.2</v>
      </c>
      <c r="AF12" s="47">
        <v>0</v>
      </c>
      <c r="AG12" s="48">
        <f>0.04*(AF12*3-AF5-AF19-AF26)</f>
        <v>-1.68</v>
      </c>
      <c r="AH12" s="48">
        <f t="shared" si="3"/>
        <v>1.5200000000000002</v>
      </c>
      <c r="AI12" s="125">
        <v>3</v>
      </c>
      <c r="AJ12" s="138">
        <v>17</v>
      </c>
      <c r="AK12" s="136">
        <v>6</v>
      </c>
      <c r="AL12" s="46">
        <v>-0.3</v>
      </c>
      <c r="AM12" s="47">
        <v>17</v>
      </c>
      <c r="AN12" s="48">
        <f>0.04*(AM12*3-AM13-AM24-AM26)</f>
        <v>-2</v>
      </c>
      <c r="AO12" s="48">
        <f t="shared" si="4"/>
        <v>-2.2999999999999998</v>
      </c>
      <c r="AP12" s="125">
        <v>1</v>
      </c>
      <c r="AQ12" s="138">
        <v>12</v>
      </c>
      <c r="AR12" s="49">
        <f t="shared" si="5"/>
        <v>-22.18</v>
      </c>
      <c r="AS12" s="50">
        <f t="shared" si="6"/>
        <v>63</v>
      </c>
      <c r="AT12" s="49">
        <f t="shared" si="7"/>
        <v>-13.839999999999998</v>
      </c>
      <c r="AU12" s="49">
        <f t="shared" si="9"/>
        <v>-36.019999999999996</v>
      </c>
      <c r="AV12" s="142">
        <f t="shared" si="10"/>
        <v>6</v>
      </c>
      <c r="AW12" s="142">
        <f t="shared" si="11"/>
        <v>50</v>
      </c>
      <c r="AX12" s="116">
        <f t="shared" si="12"/>
        <v>56</v>
      </c>
      <c r="AY12" s="174"/>
      <c r="AZ12" s="171"/>
      <c r="BA12" s="174"/>
      <c r="BB12" s="174"/>
      <c r="BC12" s="171"/>
      <c r="BD12" s="171"/>
      <c r="BE12" s="166"/>
    </row>
    <row r="13" spans="1:57" ht="18" x14ac:dyDescent="0.35">
      <c r="A13" s="175" t="s">
        <v>40</v>
      </c>
      <c r="B13" s="31" t="s">
        <v>40</v>
      </c>
      <c r="C13" s="32">
        <v>1</v>
      </c>
      <c r="D13" s="178" t="s">
        <v>131</v>
      </c>
      <c r="E13" s="32" t="s">
        <v>4</v>
      </c>
      <c r="F13" s="33" t="s">
        <v>181</v>
      </c>
      <c r="G13" s="33" t="s">
        <v>134</v>
      </c>
      <c r="H13" s="131">
        <v>9</v>
      </c>
      <c r="I13" s="57">
        <v>3</v>
      </c>
      <c r="J13" s="34">
        <v>7.8</v>
      </c>
      <c r="K13" s="35">
        <v>24</v>
      </c>
      <c r="L13" s="51">
        <f>0.04*(K13*3-K10-K7-K31)</f>
        <v>1.1200000000000001</v>
      </c>
      <c r="M13" s="36">
        <f t="shared" si="15"/>
        <v>8.92</v>
      </c>
      <c r="N13" s="36">
        <v>5</v>
      </c>
      <c r="O13" s="137">
        <v>22</v>
      </c>
      <c r="P13" s="63">
        <v>5</v>
      </c>
      <c r="Q13" s="34">
        <v>0.08</v>
      </c>
      <c r="R13" s="35">
        <v>0</v>
      </c>
      <c r="S13" s="36">
        <f>0.04*(R13*3-R11-R22-R30)</f>
        <v>-3.64</v>
      </c>
      <c r="T13" s="36">
        <f t="shared" si="1"/>
        <v>-3.56</v>
      </c>
      <c r="U13" s="123">
        <v>3</v>
      </c>
      <c r="V13" s="137">
        <v>13</v>
      </c>
      <c r="W13" s="67">
        <v>7</v>
      </c>
      <c r="X13" s="34">
        <v>-2.82</v>
      </c>
      <c r="Y13" s="35">
        <v>0</v>
      </c>
      <c r="Z13" s="36">
        <f>0.04*(Y13*3-Y12-Y24-Y29)</f>
        <v>-5.84</v>
      </c>
      <c r="AA13" s="36">
        <f t="shared" si="2"/>
        <v>-8.66</v>
      </c>
      <c r="AB13" s="123">
        <v>0</v>
      </c>
      <c r="AC13" s="137">
        <v>6</v>
      </c>
      <c r="AD13" s="70">
        <v>2</v>
      </c>
      <c r="AE13" s="34">
        <v>-5.48</v>
      </c>
      <c r="AF13" s="35">
        <v>20</v>
      </c>
      <c r="AG13" s="36">
        <f>0.04*(AF13*3-AF6-AF20-AF27)</f>
        <v>-3.92</v>
      </c>
      <c r="AH13" s="36">
        <f t="shared" si="3"/>
        <v>-9.4</v>
      </c>
      <c r="AI13" s="123">
        <v>0</v>
      </c>
      <c r="AJ13" s="137">
        <v>5</v>
      </c>
      <c r="AK13" s="134">
        <v>6</v>
      </c>
      <c r="AL13" s="34">
        <v>7.82</v>
      </c>
      <c r="AM13" s="35">
        <v>24</v>
      </c>
      <c r="AN13" s="36">
        <f>0.04*(AM13*3-AM12-AM24-AM26)</f>
        <v>-0.88</v>
      </c>
      <c r="AO13" s="36">
        <f t="shared" si="4"/>
        <v>6.94</v>
      </c>
      <c r="AP13" s="123">
        <v>3</v>
      </c>
      <c r="AQ13" s="137">
        <v>21</v>
      </c>
      <c r="AR13" s="37">
        <f t="shared" si="5"/>
        <v>7.3999999999999995</v>
      </c>
      <c r="AS13" s="38">
        <f t="shared" si="6"/>
        <v>68</v>
      </c>
      <c r="AT13" s="37">
        <f t="shared" si="7"/>
        <v>-13.16</v>
      </c>
      <c r="AU13" s="37">
        <f t="shared" si="9"/>
        <v>-5.7600000000000016</v>
      </c>
      <c r="AV13" s="140">
        <f>SUM(AP13,AI13,AB13,U13,N13)</f>
        <v>11</v>
      </c>
      <c r="AW13" s="140">
        <f t="shared" si="11"/>
        <v>67</v>
      </c>
      <c r="AX13" s="114">
        <f t="shared" si="12"/>
        <v>78</v>
      </c>
      <c r="AY13" s="172">
        <f>SUM(AR13:AR16)</f>
        <v>72.08</v>
      </c>
      <c r="AZ13" s="169">
        <f>SUM(AS13:AS16)</f>
        <v>709</v>
      </c>
      <c r="BA13" s="172">
        <f>SUM(AT13:AT16)</f>
        <v>-4</v>
      </c>
      <c r="BB13" s="172">
        <f>SUM(AU13:AU16)</f>
        <v>68.08</v>
      </c>
      <c r="BC13" s="169">
        <f>SUM(AV13:AV16)</f>
        <v>53</v>
      </c>
      <c r="BD13" s="169">
        <f t="shared" ref="BD13" si="16">SUM(AW13:AW16)</f>
        <v>345</v>
      </c>
      <c r="BE13" s="164">
        <f t="shared" ref="BE13" si="17">BC13+BD13</f>
        <v>398</v>
      </c>
    </row>
    <row r="14" spans="1:57" ht="18.600000000000001" thickBot="1" x14ac:dyDescent="0.4">
      <c r="A14" s="176"/>
      <c r="B14" s="31" t="s">
        <v>40</v>
      </c>
      <c r="C14" s="127">
        <v>2</v>
      </c>
      <c r="D14" s="179"/>
      <c r="E14" s="127" t="s">
        <v>9</v>
      </c>
      <c r="F14" s="111" t="s">
        <v>178</v>
      </c>
      <c r="G14" s="111" t="s">
        <v>132</v>
      </c>
      <c r="H14" s="132">
        <v>10</v>
      </c>
      <c r="I14" s="58">
        <v>4</v>
      </c>
      <c r="J14" s="39">
        <v>0.34</v>
      </c>
      <c r="K14" s="52">
        <v>24</v>
      </c>
      <c r="L14" s="51">
        <f>0.04*(K14*3-K11-K8-K17)</f>
        <v>0.92</v>
      </c>
      <c r="M14" s="51">
        <f t="shared" si="15"/>
        <v>1.26</v>
      </c>
      <c r="N14" s="51">
        <v>3</v>
      </c>
      <c r="O14" s="138">
        <v>15</v>
      </c>
      <c r="P14" s="64">
        <v>6</v>
      </c>
      <c r="Q14" s="39">
        <v>2.94</v>
      </c>
      <c r="R14" s="40">
        <v>50</v>
      </c>
      <c r="S14" s="41">
        <f>0.04*(R14*3-R12-R23-R31)</f>
        <v>1.44</v>
      </c>
      <c r="T14" s="41">
        <f t="shared" si="1"/>
        <v>4.38</v>
      </c>
      <c r="U14" s="124">
        <v>3</v>
      </c>
      <c r="V14" s="138">
        <v>19</v>
      </c>
      <c r="W14" s="68">
        <v>1</v>
      </c>
      <c r="X14" s="39">
        <v>7.28</v>
      </c>
      <c r="Y14" s="40">
        <v>0</v>
      </c>
      <c r="Z14" s="41">
        <f>0.04*(Y14*3-Y5-Y27-Y30)</f>
        <v>-6.28</v>
      </c>
      <c r="AA14" s="41">
        <f t="shared" si="2"/>
        <v>1</v>
      </c>
      <c r="AB14" s="124">
        <v>3</v>
      </c>
      <c r="AC14" s="138">
        <v>16</v>
      </c>
      <c r="AD14" s="71">
        <v>3</v>
      </c>
      <c r="AE14" s="39">
        <v>6.26</v>
      </c>
      <c r="AF14" s="40">
        <v>10</v>
      </c>
      <c r="AG14" s="41">
        <f>0.04*(AF14*3-AF7-AF28-AF29)</f>
        <v>-4.88</v>
      </c>
      <c r="AH14" s="41">
        <f t="shared" si="3"/>
        <v>1.38</v>
      </c>
      <c r="AI14" s="124">
        <v>3</v>
      </c>
      <c r="AJ14" s="138">
        <v>16</v>
      </c>
      <c r="AK14" s="135">
        <v>4</v>
      </c>
      <c r="AL14" s="39">
        <v>7.04</v>
      </c>
      <c r="AM14" s="40">
        <v>12</v>
      </c>
      <c r="AN14" s="41">
        <f>0.04*(AM14*3-AM11-AM7-AM28)</f>
        <v>-0.76</v>
      </c>
      <c r="AO14" s="41">
        <f t="shared" si="4"/>
        <v>6.28</v>
      </c>
      <c r="AP14" s="124">
        <v>1</v>
      </c>
      <c r="AQ14" s="138">
        <v>20</v>
      </c>
      <c r="AR14" s="42">
        <f t="shared" si="5"/>
        <v>23.860000000000003</v>
      </c>
      <c r="AS14" s="43">
        <f t="shared" si="6"/>
        <v>96</v>
      </c>
      <c r="AT14" s="42">
        <f t="shared" si="7"/>
        <v>-9.56</v>
      </c>
      <c r="AU14" s="42">
        <f t="shared" si="9"/>
        <v>14.299999999999999</v>
      </c>
      <c r="AV14" s="141">
        <f t="shared" si="10"/>
        <v>13</v>
      </c>
      <c r="AW14" s="141">
        <f t="shared" si="11"/>
        <v>86</v>
      </c>
      <c r="AX14" s="115">
        <f t="shared" si="12"/>
        <v>99</v>
      </c>
      <c r="AY14" s="173"/>
      <c r="AZ14" s="170"/>
      <c r="BA14" s="173"/>
      <c r="BB14" s="173"/>
      <c r="BC14" s="170"/>
      <c r="BD14" s="170"/>
      <c r="BE14" s="165"/>
    </row>
    <row r="15" spans="1:57" ht="18" x14ac:dyDescent="0.35">
      <c r="A15" s="176"/>
      <c r="B15" s="31" t="s">
        <v>40</v>
      </c>
      <c r="C15" s="127">
        <v>3</v>
      </c>
      <c r="D15" s="179"/>
      <c r="E15" s="127" t="s">
        <v>14</v>
      </c>
      <c r="F15" s="111" t="s">
        <v>110</v>
      </c>
      <c r="G15" s="111" t="s">
        <v>133</v>
      </c>
      <c r="H15" s="131">
        <v>11</v>
      </c>
      <c r="I15" s="58">
        <v>5</v>
      </c>
      <c r="J15" s="39">
        <v>13.52</v>
      </c>
      <c r="K15" s="52">
        <v>58</v>
      </c>
      <c r="L15" s="51">
        <f>0.04*(K15*3-K12-K18-K22)</f>
        <v>4.16</v>
      </c>
      <c r="M15" s="51">
        <f t="shared" si="15"/>
        <v>17.68</v>
      </c>
      <c r="N15" s="51">
        <v>5</v>
      </c>
      <c r="O15" s="139">
        <v>29</v>
      </c>
      <c r="P15" s="64">
        <v>7</v>
      </c>
      <c r="Q15" s="39">
        <v>11.78</v>
      </c>
      <c r="R15" s="40">
        <v>96</v>
      </c>
      <c r="S15" s="41">
        <f>0.04*(R15*3-R17-R24-R27)</f>
        <v>8.2799999999999994</v>
      </c>
      <c r="T15" s="41">
        <f t="shared" si="1"/>
        <v>20.059999999999999</v>
      </c>
      <c r="U15" s="124">
        <v>5</v>
      </c>
      <c r="V15" s="122">
        <v>27</v>
      </c>
      <c r="W15" s="68">
        <v>2</v>
      </c>
      <c r="X15" s="39">
        <v>2</v>
      </c>
      <c r="Y15" s="40">
        <v>48</v>
      </c>
      <c r="Z15" s="41">
        <f>0.04*(Y15*3-Y6-Y28-Y31)</f>
        <v>-0.96</v>
      </c>
      <c r="AA15" s="41">
        <f t="shared" si="2"/>
        <v>1.04</v>
      </c>
      <c r="AB15" s="124">
        <v>1</v>
      </c>
      <c r="AC15" s="137">
        <v>17</v>
      </c>
      <c r="AD15" s="71">
        <v>4</v>
      </c>
      <c r="AE15" s="39">
        <v>1.48</v>
      </c>
      <c r="AF15" s="40">
        <v>55</v>
      </c>
      <c r="AG15" s="41">
        <f>0.04*(AF15*3-AF8-AF21-AF30)</f>
        <v>1.84</v>
      </c>
      <c r="AH15" s="41">
        <f t="shared" si="3"/>
        <v>3.3200000000000003</v>
      </c>
      <c r="AI15" s="124">
        <v>4</v>
      </c>
      <c r="AJ15" s="137">
        <v>20</v>
      </c>
      <c r="AK15" s="135">
        <v>1</v>
      </c>
      <c r="AL15" s="39">
        <v>-5.72</v>
      </c>
      <c r="AM15" s="40">
        <v>0</v>
      </c>
      <c r="AN15" s="41">
        <f>0.04*(AM15*3-AM23-AM25-AM29)</f>
        <v>-4.4800000000000004</v>
      </c>
      <c r="AO15" s="41">
        <f t="shared" si="4"/>
        <v>-10.199999999999999</v>
      </c>
      <c r="AP15" s="124">
        <v>0</v>
      </c>
      <c r="AQ15" s="137">
        <v>6</v>
      </c>
      <c r="AR15" s="42">
        <f t="shared" si="5"/>
        <v>23.06</v>
      </c>
      <c r="AS15" s="43">
        <f t="shared" si="6"/>
        <v>257</v>
      </c>
      <c r="AT15" s="42">
        <f t="shared" si="7"/>
        <v>8.84</v>
      </c>
      <c r="AU15" s="42">
        <f t="shared" si="9"/>
        <v>31.9</v>
      </c>
      <c r="AV15" s="141">
        <f t="shared" si="10"/>
        <v>15</v>
      </c>
      <c r="AW15" s="141">
        <f t="shared" si="11"/>
        <v>99</v>
      </c>
      <c r="AX15" s="115">
        <f t="shared" si="12"/>
        <v>114</v>
      </c>
      <c r="AY15" s="173"/>
      <c r="AZ15" s="170"/>
      <c r="BA15" s="173"/>
      <c r="BB15" s="173"/>
      <c r="BC15" s="170"/>
      <c r="BD15" s="170"/>
      <c r="BE15" s="165"/>
    </row>
    <row r="16" spans="1:57" ht="18.600000000000001" thickBot="1" x14ac:dyDescent="0.4">
      <c r="A16" s="177"/>
      <c r="B16" s="31" t="s">
        <v>40</v>
      </c>
      <c r="C16" s="44">
        <v>4</v>
      </c>
      <c r="D16" s="180"/>
      <c r="E16" s="44" t="s">
        <v>19</v>
      </c>
      <c r="F16" s="45" t="s">
        <v>181</v>
      </c>
      <c r="G16" s="45" t="s">
        <v>179</v>
      </c>
      <c r="H16" s="132">
        <v>12</v>
      </c>
      <c r="I16" s="58">
        <v>6</v>
      </c>
      <c r="J16" s="46">
        <v>8.6199999999999992</v>
      </c>
      <c r="K16" s="47">
        <v>94</v>
      </c>
      <c r="L16" s="48">
        <f>0.04*(K16*3-K19-K23-K27)</f>
        <v>4.4800000000000004</v>
      </c>
      <c r="M16" s="48">
        <f t="shared" si="15"/>
        <v>13.1</v>
      </c>
      <c r="N16" s="48">
        <v>5</v>
      </c>
      <c r="O16" s="137">
        <v>25</v>
      </c>
      <c r="P16" s="65">
        <v>1</v>
      </c>
      <c r="Q16" s="46">
        <v>17.600000000000001</v>
      </c>
      <c r="R16" s="47">
        <v>40</v>
      </c>
      <c r="S16" s="48">
        <f>0.04*(R16*3-R5-R18-R28)</f>
        <v>-1.28</v>
      </c>
      <c r="T16" s="48">
        <f t="shared" si="1"/>
        <v>16.32</v>
      </c>
      <c r="U16" s="125">
        <v>5</v>
      </c>
      <c r="V16" s="138">
        <v>25</v>
      </c>
      <c r="W16" s="69">
        <v>3</v>
      </c>
      <c r="X16" s="46">
        <v>-3.48</v>
      </c>
      <c r="Y16" s="47">
        <v>39</v>
      </c>
      <c r="Z16" s="48">
        <f>0.04*(Y16*3-Y7-Y17-Y21)</f>
        <v>1.48</v>
      </c>
      <c r="AA16" s="48">
        <f t="shared" si="2"/>
        <v>-2</v>
      </c>
      <c r="AB16" s="125">
        <v>1</v>
      </c>
      <c r="AC16" s="138">
        <v>13</v>
      </c>
      <c r="AD16" s="72">
        <v>5</v>
      </c>
      <c r="AE16" s="46">
        <v>-4.9800000000000004</v>
      </c>
      <c r="AF16" s="47">
        <v>7</v>
      </c>
      <c r="AG16" s="48">
        <f>0.04*(AF16*3-AF9-AF22-AF31)</f>
        <v>-2.16</v>
      </c>
      <c r="AH16" s="48">
        <f t="shared" si="3"/>
        <v>-7.1400000000000006</v>
      </c>
      <c r="AI16" s="125">
        <v>0</v>
      </c>
      <c r="AJ16" s="138">
        <v>7</v>
      </c>
      <c r="AK16" s="136">
        <v>3</v>
      </c>
      <c r="AL16" s="46">
        <v>0</v>
      </c>
      <c r="AM16" s="47">
        <v>108</v>
      </c>
      <c r="AN16" s="48">
        <f>0.04*(AM16*3-AM18-AM21-AM31)</f>
        <v>7.36</v>
      </c>
      <c r="AO16" s="48">
        <f t="shared" si="4"/>
        <v>7.36</v>
      </c>
      <c r="AP16" s="125">
        <v>3</v>
      </c>
      <c r="AQ16" s="138">
        <v>23</v>
      </c>
      <c r="AR16" s="49">
        <f t="shared" si="5"/>
        <v>17.759999999999998</v>
      </c>
      <c r="AS16" s="50">
        <f t="shared" si="6"/>
        <v>288</v>
      </c>
      <c r="AT16" s="49">
        <f t="shared" si="7"/>
        <v>9.879999999999999</v>
      </c>
      <c r="AU16" s="49">
        <f t="shared" si="9"/>
        <v>27.64</v>
      </c>
      <c r="AV16" s="142">
        <f t="shared" si="10"/>
        <v>14</v>
      </c>
      <c r="AW16" s="142">
        <f t="shared" si="11"/>
        <v>93</v>
      </c>
      <c r="AX16" s="116">
        <f t="shared" si="12"/>
        <v>107</v>
      </c>
      <c r="AY16" s="174"/>
      <c r="AZ16" s="171"/>
      <c r="BA16" s="174"/>
      <c r="BB16" s="174"/>
      <c r="BC16" s="171"/>
      <c r="BD16" s="171"/>
      <c r="BE16" s="166"/>
    </row>
    <row r="17" spans="1:57" ht="18.600000000000001" thickBot="1" x14ac:dyDescent="0.4">
      <c r="A17" s="175" t="s">
        <v>113</v>
      </c>
      <c r="B17" s="31" t="s">
        <v>113</v>
      </c>
      <c r="C17" s="32">
        <v>1</v>
      </c>
      <c r="D17" s="178" t="s">
        <v>195</v>
      </c>
      <c r="E17" s="32" t="s">
        <v>5</v>
      </c>
      <c r="F17" s="33" t="s">
        <v>198</v>
      </c>
      <c r="G17" s="33" t="s">
        <v>199</v>
      </c>
      <c r="H17" s="131">
        <v>13</v>
      </c>
      <c r="I17" s="57">
        <v>4</v>
      </c>
      <c r="J17" s="34">
        <v>-5.36</v>
      </c>
      <c r="K17" s="35">
        <v>5</v>
      </c>
      <c r="L17" s="36">
        <f>0.04*(K17*3-K11-K14-K8)</f>
        <v>-2.12</v>
      </c>
      <c r="M17" s="36">
        <f t="shared" si="15"/>
        <v>-7.48</v>
      </c>
      <c r="N17" s="36">
        <v>0</v>
      </c>
      <c r="O17" s="138">
        <v>8</v>
      </c>
      <c r="P17" s="63">
        <v>7</v>
      </c>
      <c r="Q17" s="34">
        <v>3.46</v>
      </c>
      <c r="R17" s="35">
        <v>24</v>
      </c>
      <c r="S17" s="36">
        <f>0.04*(R17*3-R15-R24-R27)</f>
        <v>-3.24</v>
      </c>
      <c r="T17" s="36">
        <f t="shared" si="1"/>
        <v>0.21999999999999975</v>
      </c>
      <c r="U17" s="123">
        <v>3</v>
      </c>
      <c r="V17" s="137">
        <v>15</v>
      </c>
      <c r="W17" s="68">
        <v>3</v>
      </c>
      <c r="X17" s="39">
        <v>1.88</v>
      </c>
      <c r="Y17" s="40">
        <v>20</v>
      </c>
      <c r="Z17" s="41">
        <f>0.04*(Y17*3-Y16-Y7-Y21)</f>
        <v>-1.56</v>
      </c>
      <c r="AA17" s="41">
        <f t="shared" si="2"/>
        <v>0.31999999999999984</v>
      </c>
      <c r="AB17" s="124">
        <v>3</v>
      </c>
      <c r="AC17" s="137">
        <v>15</v>
      </c>
      <c r="AD17" s="71">
        <v>6</v>
      </c>
      <c r="AE17" s="34">
        <v>3.98</v>
      </c>
      <c r="AF17" s="35">
        <v>57</v>
      </c>
      <c r="AG17" s="36">
        <f>0.04*(AF17*3-AF10-AF23-AF32)</f>
        <v>6.6400000000000006</v>
      </c>
      <c r="AH17" s="36">
        <f t="shared" si="3"/>
        <v>10.620000000000001</v>
      </c>
      <c r="AI17" s="123">
        <v>5</v>
      </c>
      <c r="AJ17" s="122">
        <v>27</v>
      </c>
      <c r="AK17" s="135">
        <v>2</v>
      </c>
      <c r="AL17" s="39">
        <v>-9.68</v>
      </c>
      <c r="AM17" s="40">
        <v>10</v>
      </c>
      <c r="AN17" s="41">
        <f>0.04*(AM17*3-AM9-AM8-AM27)</f>
        <v>-5.5600000000000005</v>
      </c>
      <c r="AO17" s="41">
        <f t="shared" si="4"/>
        <v>-15.24</v>
      </c>
      <c r="AP17" s="124">
        <v>0</v>
      </c>
      <c r="AQ17" s="137">
        <v>3</v>
      </c>
      <c r="AR17" s="42">
        <f t="shared" si="5"/>
        <v>-5.72</v>
      </c>
      <c r="AS17" s="43">
        <f t="shared" si="6"/>
        <v>116</v>
      </c>
      <c r="AT17" s="42">
        <f t="shared" si="7"/>
        <v>-5.84</v>
      </c>
      <c r="AU17" s="42">
        <f t="shared" si="9"/>
        <v>-11.559999999999999</v>
      </c>
      <c r="AV17" s="141">
        <f>SUM(AP17,AI17,AB17,U17,N17)</f>
        <v>11</v>
      </c>
      <c r="AW17" s="141">
        <f t="shared" si="11"/>
        <v>68</v>
      </c>
      <c r="AX17" s="115">
        <f t="shared" si="12"/>
        <v>79</v>
      </c>
      <c r="AY17" s="172">
        <f>SUM(AR17:AR20)</f>
        <v>-12.099999999999998</v>
      </c>
      <c r="AZ17" s="169">
        <f>SUM(AS17:AS20)</f>
        <v>488</v>
      </c>
      <c r="BA17" s="172">
        <f>SUM(AT17:AT20)</f>
        <v>-35.28</v>
      </c>
      <c r="BB17" s="172">
        <f>SUM(AU17:AU20)</f>
        <v>-47.379999999999995</v>
      </c>
      <c r="BC17" s="169">
        <f>SUM(AV17:AV20)</f>
        <v>41</v>
      </c>
      <c r="BD17" s="169">
        <f t="shared" ref="BD17" si="18">SUM(AW17:AW20)</f>
        <v>263</v>
      </c>
      <c r="BE17" s="164">
        <f t="shared" ref="BE17" si="19">BC17+BD17</f>
        <v>304</v>
      </c>
    </row>
    <row r="18" spans="1:57" ht="18.600000000000001" thickBot="1" x14ac:dyDescent="0.4">
      <c r="A18" s="176"/>
      <c r="B18" s="31" t="s">
        <v>113</v>
      </c>
      <c r="C18" s="127">
        <v>2</v>
      </c>
      <c r="D18" s="179"/>
      <c r="E18" s="127" t="s">
        <v>10</v>
      </c>
      <c r="F18" s="111" t="s">
        <v>160</v>
      </c>
      <c r="G18" s="111" t="s">
        <v>161</v>
      </c>
      <c r="H18" s="132">
        <v>14</v>
      </c>
      <c r="I18" s="58">
        <v>5</v>
      </c>
      <c r="J18" s="39">
        <v>-16.239999999999998</v>
      </c>
      <c r="K18" s="52">
        <v>22</v>
      </c>
      <c r="L18" s="51">
        <f>0.04*(K18*3-K15-K12-K22)</f>
        <v>-1.6</v>
      </c>
      <c r="M18" s="51">
        <f t="shared" si="15"/>
        <v>-17.84</v>
      </c>
      <c r="N18" s="51">
        <v>0</v>
      </c>
      <c r="O18" s="137">
        <v>2</v>
      </c>
      <c r="P18" s="64">
        <v>1</v>
      </c>
      <c r="Q18" s="39">
        <v>0.84</v>
      </c>
      <c r="R18" s="40">
        <v>20</v>
      </c>
      <c r="S18" s="41">
        <f>0.04*(R18*3-R5-R16-R28)</f>
        <v>-4.4800000000000004</v>
      </c>
      <c r="T18" s="41">
        <f t="shared" si="1"/>
        <v>-3.6400000000000006</v>
      </c>
      <c r="U18" s="124">
        <v>1</v>
      </c>
      <c r="V18" s="138">
        <v>12</v>
      </c>
      <c r="W18" s="68">
        <v>4</v>
      </c>
      <c r="X18" s="39">
        <v>14.32</v>
      </c>
      <c r="Y18" s="40">
        <v>22</v>
      </c>
      <c r="Z18" s="41">
        <f>0.04*(Y18*3-Y9-Y8-Y32)</f>
        <v>2.2400000000000002</v>
      </c>
      <c r="AA18" s="41">
        <f t="shared" si="2"/>
        <v>16.560000000000002</v>
      </c>
      <c r="AB18" s="124">
        <v>5</v>
      </c>
      <c r="AC18" s="145">
        <v>27</v>
      </c>
      <c r="AD18" s="71">
        <v>7</v>
      </c>
      <c r="AE18" s="39">
        <v>7.02</v>
      </c>
      <c r="AF18" s="40">
        <v>20</v>
      </c>
      <c r="AG18" s="41">
        <f>0.04*(AF18*3-AF11-AF24-AF25)</f>
        <v>0</v>
      </c>
      <c r="AH18" s="41">
        <f t="shared" si="3"/>
        <v>7.02</v>
      </c>
      <c r="AI18" s="124">
        <v>3</v>
      </c>
      <c r="AJ18" s="138">
        <v>23</v>
      </c>
      <c r="AK18" s="135">
        <v>3</v>
      </c>
      <c r="AL18" s="39">
        <v>3.62</v>
      </c>
      <c r="AM18" s="40">
        <v>96</v>
      </c>
      <c r="AN18" s="41">
        <f>0.04*(AM18*3-AM16-AM21-AM31)</f>
        <v>5.44</v>
      </c>
      <c r="AO18" s="41">
        <f t="shared" si="4"/>
        <v>9.06</v>
      </c>
      <c r="AP18" s="124">
        <v>5</v>
      </c>
      <c r="AQ18" s="138">
        <v>25</v>
      </c>
      <c r="AR18" s="42">
        <f t="shared" si="5"/>
        <v>9.5600000000000023</v>
      </c>
      <c r="AS18" s="43">
        <f t="shared" si="6"/>
        <v>180</v>
      </c>
      <c r="AT18" s="42">
        <f t="shared" si="7"/>
        <v>1.6</v>
      </c>
      <c r="AU18" s="42">
        <f t="shared" si="9"/>
        <v>11.16</v>
      </c>
      <c r="AV18" s="141">
        <f t="shared" si="10"/>
        <v>14</v>
      </c>
      <c r="AW18" s="141">
        <f t="shared" si="11"/>
        <v>89</v>
      </c>
      <c r="AX18" s="115">
        <f t="shared" si="12"/>
        <v>103</v>
      </c>
      <c r="AY18" s="173"/>
      <c r="AZ18" s="170"/>
      <c r="BA18" s="173"/>
      <c r="BB18" s="173"/>
      <c r="BC18" s="170"/>
      <c r="BD18" s="170"/>
      <c r="BE18" s="165"/>
    </row>
    <row r="19" spans="1:57" ht="18" x14ac:dyDescent="0.35">
      <c r="A19" s="176"/>
      <c r="B19" s="31" t="s">
        <v>113</v>
      </c>
      <c r="C19" s="127">
        <v>3</v>
      </c>
      <c r="D19" s="179"/>
      <c r="E19" s="127" t="s">
        <v>15</v>
      </c>
      <c r="F19" s="111" t="s">
        <v>196</v>
      </c>
      <c r="G19" s="111" t="s">
        <v>197</v>
      </c>
      <c r="H19" s="131">
        <v>15</v>
      </c>
      <c r="I19" s="58">
        <v>6</v>
      </c>
      <c r="J19" s="39">
        <v>7.02</v>
      </c>
      <c r="K19" s="52">
        <v>40</v>
      </c>
      <c r="L19" s="51">
        <f>0.04*(K19*3-K16-K23-K27)</f>
        <v>-4.16</v>
      </c>
      <c r="M19" s="51">
        <f t="shared" si="15"/>
        <v>2.8599999999999994</v>
      </c>
      <c r="N19" s="51">
        <v>3</v>
      </c>
      <c r="O19" s="137">
        <v>16</v>
      </c>
      <c r="P19" s="64">
        <v>2</v>
      </c>
      <c r="Q19" s="39">
        <v>7.44</v>
      </c>
      <c r="R19" s="40">
        <v>24</v>
      </c>
      <c r="S19" s="41">
        <f>0.04*(R19*3-R6-R21-R32)</f>
        <v>-0.64</v>
      </c>
      <c r="T19" s="41">
        <f t="shared" si="1"/>
        <v>6.8000000000000007</v>
      </c>
      <c r="U19" s="124">
        <v>3</v>
      </c>
      <c r="V19" s="137">
        <v>21</v>
      </c>
      <c r="W19" s="68">
        <v>5</v>
      </c>
      <c r="X19" s="39">
        <v>-0.14000000000000001</v>
      </c>
      <c r="Y19" s="40">
        <v>0</v>
      </c>
      <c r="Z19" s="41">
        <f>0.04*(Y19*3-Y10-Y22-Y25)</f>
        <v>-7.04</v>
      </c>
      <c r="AA19" s="41">
        <f t="shared" si="2"/>
        <v>-7.18</v>
      </c>
      <c r="AB19" s="124">
        <v>1</v>
      </c>
      <c r="AC19" s="137">
        <v>8</v>
      </c>
      <c r="AD19" s="71">
        <v>1</v>
      </c>
      <c r="AE19" s="39">
        <v>2.2000000000000002</v>
      </c>
      <c r="AF19" s="40">
        <v>0</v>
      </c>
      <c r="AG19" s="41">
        <f>0.04*(AF19*3-AF12-AF5-AF26)</f>
        <v>-1.68</v>
      </c>
      <c r="AH19" s="41">
        <f t="shared" si="3"/>
        <v>0.52000000000000024</v>
      </c>
      <c r="AI19" s="124">
        <v>1</v>
      </c>
      <c r="AJ19" s="137">
        <v>15</v>
      </c>
      <c r="AK19" s="135">
        <v>5</v>
      </c>
      <c r="AL19" s="39">
        <v>-0.82</v>
      </c>
      <c r="AM19" s="40">
        <v>7</v>
      </c>
      <c r="AN19" s="41">
        <f>0.04*(AM19*3-AM6-AM22-AM30)</f>
        <v>-9.48</v>
      </c>
      <c r="AO19" s="41">
        <f t="shared" si="4"/>
        <v>-10.3</v>
      </c>
      <c r="AP19" s="124">
        <v>0</v>
      </c>
      <c r="AQ19" s="137">
        <v>5</v>
      </c>
      <c r="AR19" s="42">
        <f t="shared" si="5"/>
        <v>15.7</v>
      </c>
      <c r="AS19" s="43">
        <f t="shared" si="6"/>
        <v>71</v>
      </c>
      <c r="AT19" s="42">
        <f t="shared" si="7"/>
        <v>-23</v>
      </c>
      <c r="AU19" s="42">
        <f t="shared" si="9"/>
        <v>-7.3000000000000007</v>
      </c>
      <c r="AV19" s="141">
        <f t="shared" si="10"/>
        <v>8</v>
      </c>
      <c r="AW19" s="141">
        <f t="shared" si="11"/>
        <v>65</v>
      </c>
      <c r="AX19" s="115">
        <f t="shared" si="12"/>
        <v>73</v>
      </c>
      <c r="AY19" s="173"/>
      <c r="AZ19" s="170"/>
      <c r="BA19" s="173"/>
      <c r="BB19" s="173"/>
      <c r="BC19" s="170"/>
      <c r="BD19" s="170"/>
      <c r="BE19" s="165"/>
    </row>
    <row r="20" spans="1:57" ht="18.600000000000001" thickBot="1" x14ac:dyDescent="0.4">
      <c r="A20" s="177"/>
      <c r="B20" s="31" t="s">
        <v>113</v>
      </c>
      <c r="C20" s="44">
        <v>4</v>
      </c>
      <c r="D20" s="180"/>
      <c r="E20" s="44" t="s">
        <v>20</v>
      </c>
      <c r="F20" s="45" t="s">
        <v>200</v>
      </c>
      <c r="G20" s="45" t="s">
        <v>156</v>
      </c>
      <c r="H20" s="132">
        <v>16</v>
      </c>
      <c r="I20" s="59">
        <v>7</v>
      </c>
      <c r="J20" s="46">
        <v>-1.34</v>
      </c>
      <c r="K20" s="47">
        <v>5</v>
      </c>
      <c r="L20" s="48">
        <f>0.04*(K20*3-K24-K28-K32)</f>
        <v>-4.04</v>
      </c>
      <c r="M20" s="48">
        <f t="shared" si="15"/>
        <v>-5.38</v>
      </c>
      <c r="N20" s="48">
        <v>1</v>
      </c>
      <c r="O20" s="138">
        <v>10</v>
      </c>
      <c r="P20" s="65">
        <v>3</v>
      </c>
      <c r="Q20" s="46">
        <v>-16.48</v>
      </c>
      <c r="R20" s="47">
        <v>32</v>
      </c>
      <c r="S20" s="48">
        <f>0.04*(R20*3-R7-R9-R25)</f>
        <v>0</v>
      </c>
      <c r="T20" s="48">
        <f t="shared" si="1"/>
        <v>-16.48</v>
      </c>
      <c r="U20" s="125">
        <v>1</v>
      </c>
      <c r="V20" s="138">
        <v>5</v>
      </c>
      <c r="W20" s="69">
        <v>6</v>
      </c>
      <c r="X20" s="46">
        <v>-12.08</v>
      </c>
      <c r="Y20" s="47">
        <v>10</v>
      </c>
      <c r="Z20" s="48">
        <f>0.04*(Y20*3-Y11-Y23-Y26)</f>
        <v>-2.4</v>
      </c>
      <c r="AA20" s="48">
        <f t="shared" si="2"/>
        <v>-14.48</v>
      </c>
      <c r="AB20" s="125">
        <v>0</v>
      </c>
      <c r="AC20" s="138">
        <v>2</v>
      </c>
      <c r="AD20" s="72">
        <v>2</v>
      </c>
      <c r="AE20" s="46">
        <v>-6.12</v>
      </c>
      <c r="AF20" s="47">
        <v>30</v>
      </c>
      <c r="AG20" s="48">
        <f>0.04*(AF20*3-AF13-AF6-AF27)</f>
        <v>-2.3199999999999998</v>
      </c>
      <c r="AH20" s="48">
        <f t="shared" si="3"/>
        <v>-8.44</v>
      </c>
      <c r="AI20" s="125">
        <v>1</v>
      </c>
      <c r="AJ20" s="138">
        <v>6</v>
      </c>
      <c r="AK20" s="136">
        <v>7</v>
      </c>
      <c r="AL20" s="39">
        <v>4.38</v>
      </c>
      <c r="AM20" s="52">
        <v>44</v>
      </c>
      <c r="AN20" s="51">
        <f>0.04*(AM20*3-AM10-AM5-AM32)</f>
        <v>0.72</v>
      </c>
      <c r="AO20" s="51">
        <f t="shared" si="4"/>
        <v>5.0999999999999996</v>
      </c>
      <c r="AP20" s="126">
        <v>5</v>
      </c>
      <c r="AQ20" s="138">
        <v>18</v>
      </c>
      <c r="AR20" s="49">
        <f t="shared" si="5"/>
        <v>-31.64</v>
      </c>
      <c r="AS20" s="50">
        <f t="shared" si="6"/>
        <v>121</v>
      </c>
      <c r="AT20" s="49">
        <f t="shared" si="7"/>
        <v>-8.0399999999999991</v>
      </c>
      <c r="AU20" s="49">
        <f t="shared" si="9"/>
        <v>-39.68</v>
      </c>
      <c r="AV20" s="142">
        <f t="shared" si="10"/>
        <v>8</v>
      </c>
      <c r="AW20" s="142">
        <f t="shared" si="11"/>
        <v>41</v>
      </c>
      <c r="AX20" s="116">
        <f t="shared" si="12"/>
        <v>49</v>
      </c>
      <c r="AY20" s="174"/>
      <c r="AZ20" s="171"/>
      <c r="BA20" s="174"/>
      <c r="BB20" s="174"/>
      <c r="BC20" s="171"/>
      <c r="BD20" s="171"/>
      <c r="BE20" s="166"/>
    </row>
    <row r="21" spans="1:57" ht="18" x14ac:dyDescent="0.35">
      <c r="A21" s="175" t="s">
        <v>116</v>
      </c>
      <c r="B21" s="31" t="s">
        <v>116</v>
      </c>
      <c r="C21" s="32">
        <v>1</v>
      </c>
      <c r="D21" s="178" t="s">
        <v>126</v>
      </c>
      <c r="E21" s="32" t="s">
        <v>24</v>
      </c>
      <c r="F21" s="33" t="s">
        <v>114</v>
      </c>
      <c r="G21" s="33" t="s">
        <v>171</v>
      </c>
      <c r="H21" s="131">
        <v>17</v>
      </c>
      <c r="I21" s="57">
        <v>1</v>
      </c>
      <c r="J21" s="34">
        <v>0.94</v>
      </c>
      <c r="K21" s="35">
        <v>0</v>
      </c>
      <c r="L21" s="36">
        <f>0.04*(K21*3-K5-K25-K29)</f>
        <v>-0.4</v>
      </c>
      <c r="M21" s="36">
        <f t="shared" si="15"/>
        <v>0.53999999999999992</v>
      </c>
      <c r="N21" s="36">
        <v>1</v>
      </c>
      <c r="O21" s="137">
        <v>14</v>
      </c>
      <c r="P21" s="63">
        <v>2</v>
      </c>
      <c r="Q21" s="34">
        <v>21.82</v>
      </c>
      <c r="R21" s="35">
        <v>48</v>
      </c>
      <c r="S21" s="36">
        <f>0.04*(R21*3-R19-R6-R32)</f>
        <v>3.2</v>
      </c>
      <c r="T21" s="36">
        <f t="shared" ref="T21:T32" si="20">Q21+S21</f>
        <v>25.02</v>
      </c>
      <c r="U21" s="123">
        <v>5</v>
      </c>
      <c r="V21" s="139">
        <v>29</v>
      </c>
      <c r="W21" s="67">
        <v>3</v>
      </c>
      <c r="X21" s="39">
        <v>-4.1399999999999997</v>
      </c>
      <c r="Y21" s="40">
        <v>24</v>
      </c>
      <c r="Z21" s="41">
        <f>0.04*(Y21*3-Y16-Y17-Y7)</f>
        <v>-0.92</v>
      </c>
      <c r="AA21" s="41">
        <f t="shared" si="2"/>
        <v>-5.0599999999999996</v>
      </c>
      <c r="AB21" s="124">
        <v>0</v>
      </c>
      <c r="AC21" s="137">
        <v>9</v>
      </c>
      <c r="AD21" s="70">
        <v>4</v>
      </c>
      <c r="AE21" s="34">
        <v>-0.76</v>
      </c>
      <c r="AF21" s="35">
        <v>44</v>
      </c>
      <c r="AG21" s="36">
        <f>0.04*(AF21*3-AF15-AF8-AF30)</f>
        <v>0.08</v>
      </c>
      <c r="AH21" s="36">
        <f t="shared" ref="AH21:AH32" si="21">AE21+AG21</f>
        <v>-0.68</v>
      </c>
      <c r="AI21" s="123">
        <v>1</v>
      </c>
      <c r="AJ21" s="137">
        <v>14</v>
      </c>
      <c r="AK21" s="134">
        <v>3</v>
      </c>
      <c r="AL21" s="34">
        <v>0.84</v>
      </c>
      <c r="AM21" s="35">
        <v>20</v>
      </c>
      <c r="AN21" s="36">
        <f>0.04*(AM21*3-AM18-AM16-AM31)</f>
        <v>-6.72</v>
      </c>
      <c r="AO21" s="36">
        <f t="shared" ref="AO21:AO32" si="22">AL21+AN21</f>
        <v>-5.88</v>
      </c>
      <c r="AP21" s="123">
        <v>1</v>
      </c>
      <c r="AQ21" s="137">
        <v>9</v>
      </c>
      <c r="AR21" s="42">
        <f t="shared" ref="AR21:AR32" si="23">SUM(AL21,AE21,X21,Q21,J21)</f>
        <v>18.700000000000003</v>
      </c>
      <c r="AS21" s="43">
        <f t="shared" ref="AS21:AS32" si="24">SUM(AM21,AF21,Y21,R21,K21)</f>
        <v>136</v>
      </c>
      <c r="AT21" s="42">
        <f t="shared" ref="AT21:AT32" si="25">SUM(AN21,AG21,Z21,S21,L21)</f>
        <v>-4.76</v>
      </c>
      <c r="AU21" s="42">
        <f t="shared" si="9"/>
        <v>13.94</v>
      </c>
      <c r="AV21" s="141">
        <f>SUM(AP21,AI21,AB21,U21,N21)</f>
        <v>8</v>
      </c>
      <c r="AW21" s="141">
        <f t="shared" si="11"/>
        <v>75</v>
      </c>
      <c r="AX21" s="115">
        <f t="shared" si="12"/>
        <v>83</v>
      </c>
      <c r="AY21" s="172">
        <f>SUM(AR21:AR24)</f>
        <v>29.220000000000006</v>
      </c>
      <c r="AZ21" s="169">
        <f>SUM(AS21:AS24)</f>
        <v>952</v>
      </c>
      <c r="BA21" s="172">
        <f>SUM(AT21:AT24)</f>
        <v>42.36</v>
      </c>
      <c r="BB21" s="172">
        <f>SUM(AU21:AU24)</f>
        <v>71.58</v>
      </c>
      <c r="BC21" s="169">
        <f>SUM(AV21:AV24)</f>
        <v>53</v>
      </c>
      <c r="BD21" s="169">
        <f t="shared" ref="BD21" si="26">SUM(AW21:AW24)</f>
        <v>336</v>
      </c>
      <c r="BE21" s="164">
        <f t="shared" ref="BE21" si="27">BC21+BD21</f>
        <v>389</v>
      </c>
    </row>
    <row r="22" spans="1:57" ht="18.600000000000001" thickBot="1" x14ac:dyDescent="0.4">
      <c r="A22" s="176"/>
      <c r="B22" s="31" t="s">
        <v>116</v>
      </c>
      <c r="C22" s="127">
        <v>2</v>
      </c>
      <c r="D22" s="179"/>
      <c r="E22" s="127" t="s">
        <v>25</v>
      </c>
      <c r="F22" s="111" t="s">
        <v>114</v>
      </c>
      <c r="G22" s="111" t="s">
        <v>174</v>
      </c>
      <c r="H22" s="132">
        <v>18</v>
      </c>
      <c r="I22" s="58">
        <v>5</v>
      </c>
      <c r="J22" s="39">
        <v>9.94</v>
      </c>
      <c r="K22" s="52">
        <v>24</v>
      </c>
      <c r="L22" s="51">
        <f>0.04*(K22*3-K15-K18-K12)</f>
        <v>-1.28</v>
      </c>
      <c r="M22" s="51">
        <f t="shared" si="15"/>
        <v>8.66</v>
      </c>
      <c r="N22" s="51">
        <v>3</v>
      </c>
      <c r="O22" s="137">
        <v>21</v>
      </c>
      <c r="P22" s="64">
        <v>5</v>
      </c>
      <c r="Q22" s="39">
        <v>9.66</v>
      </c>
      <c r="R22" s="40">
        <v>45</v>
      </c>
      <c r="S22" s="41">
        <f>0.04*(R22*3-R13-R11-R30)</f>
        <v>3.56</v>
      </c>
      <c r="T22" s="41">
        <f t="shared" si="20"/>
        <v>13.22</v>
      </c>
      <c r="U22" s="124">
        <v>5</v>
      </c>
      <c r="V22" s="138">
        <v>22</v>
      </c>
      <c r="W22" s="68">
        <v>5</v>
      </c>
      <c r="X22" s="39">
        <v>-15.02</v>
      </c>
      <c r="Y22" s="40">
        <v>54</v>
      </c>
      <c r="Z22" s="41">
        <f>0.04*(Y22*3-Y19-Y10-Y25)</f>
        <v>1.6</v>
      </c>
      <c r="AA22" s="41">
        <f t="shared" si="2"/>
        <v>-13.42</v>
      </c>
      <c r="AB22" s="124">
        <v>0</v>
      </c>
      <c r="AC22" s="138">
        <v>4</v>
      </c>
      <c r="AD22" s="71">
        <v>5</v>
      </c>
      <c r="AE22" s="39">
        <v>-5.98</v>
      </c>
      <c r="AF22" s="40">
        <v>44</v>
      </c>
      <c r="AG22" s="41">
        <f>0.04*(AF22*3-AF16-AF9-AF31)</f>
        <v>3.7600000000000002</v>
      </c>
      <c r="AH22" s="41">
        <f t="shared" si="21"/>
        <v>-2.2200000000000002</v>
      </c>
      <c r="AI22" s="124">
        <v>1</v>
      </c>
      <c r="AJ22" s="138">
        <v>11</v>
      </c>
      <c r="AK22" s="135">
        <v>5</v>
      </c>
      <c r="AL22" s="39">
        <v>-3.2</v>
      </c>
      <c r="AM22" s="52">
        <v>124</v>
      </c>
      <c r="AN22" s="51">
        <f>0.04*(AM22*3-AM19-AM6-AM30)</f>
        <v>9.24</v>
      </c>
      <c r="AO22" s="51">
        <f t="shared" si="22"/>
        <v>6.04</v>
      </c>
      <c r="AP22" s="126">
        <v>5</v>
      </c>
      <c r="AQ22" s="138">
        <v>19</v>
      </c>
      <c r="AR22" s="42">
        <f t="shared" si="23"/>
        <v>-4.5999999999999996</v>
      </c>
      <c r="AS22" s="43">
        <f t="shared" si="24"/>
        <v>291</v>
      </c>
      <c r="AT22" s="42">
        <f t="shared" si="25"/>
        <v>16.88</v>
      </c>
      <c r="AU22" s="42">
        <f t="shared" si="9"/>
        <v>12.280000000000001</v>
      </c>
      <c r="AV22" s="141">
        <f t="shared" si="10"/>
        <v>14</v>
      </c>
      <c r="AW22" s="141">
        <f t="shared" si="11"/>
        <v>77</v>
      </c>
      <c r="AX22" s="115">
        <f t="shared" si="12"/>
        <v>91</v>
      </c>
      <c r="AY22" s="173"/>
      <c r="AZ22" s="170"/>
      <c r="BA22" s="173"/>
      <c r="BB22" s="173"/>
      <c r="BC22" s="170"/>
      <c r="BD22" s="170"/>
      <c r="BE22" s="165"/>
    </row>
    <row r="23" spans="1:57" ht="18.600000000000001" thickBot="1" x14ac:dyDescent="0.4">
      <c r="A23" s="176"/>
      <c r="B23" s="31" t="s">
        <v>116</v>
      </c>
      <c r="C23" s="127">
        <v>3</v>
      </c>
      <c r="D23" s="179"/>
      <c r="E23" s="127" t="s">
        <v>26</v>
      </c>
      <c r="F23" s="111" t="s">
        <v>198</v>
      </c>
      <c r="G23" s="111" t="s">
        <v>176</v>
      </c>
      <c r="H23" s="131">
        <v>19</v>
      </c>
      <c r="I23" s="58">
        <v>6</v>
      </c>
      <c r="J23" s="39">
        <v>-12.66</v>
      </c>
      <c r="K23" s="52">
        <v>90</v>
      </c>
      <c r="L23" s="51">
        <f>0.04*(K23*3-K19-K16-K27)</f>
        <v>3.84</v>
      </c>
      <c r="M23" s="51">
        <f t="shared" si="15"/>
        <v>-8.82</v>
      </c>
      <c r="N23" s="51">
        <v>0</v>
      </c>
      <c r="O23" s="138">
        <v>6</v>
      </c>
      <c r="P23" s="64">
        <v>6</v>
      </c>
      <c r="Q23" s="39">
        <v>7.74</v>
      </c>
      <c r="R23" s="40">
        <v>84</v>
      </c>
      <c r="S23" s="41">
        <f>0.04*(R23*3-R14-R12-R31)</f>
        <v>6.88</v>
      </c>
      <c r="T23" s="41">
        <f t="shared" si="20"/>
        <v>14.620000000000001</v>
      </c>
      <c r="U23" s="124">
        <v>5</v>
      </c>
      <c r="V23" s="137">
        <v>23</v>
      </c>
      <c r="W23" s="68">
        <v>6</v>
      </c>
      <c r="X23" s="39">
        <v>-2.44</v>
      </c>
      <c r="Y23" s="40">
        <v>60</v>
      </c>
      <c r="Z23" s="41">
        <f>0.04*(Y23*3-Y20-Y11-Y26)</f>
        <v>5.6000000000000005</v>
      </c>
      <c r="AA23" s="41">
        <f t="shared" si="2"/>
        <v>3.1600000000000006</v>
      </c>
      <c r="AB23" s="124">
        <v>3</v>
      </c>
      <c r="AC23" s="137">
        <v>20</v>
      </c>
      <c r="AD23" s="71">
        <v>6</v>
      </c>
      <c r="AE23" s="39">
        <v>12.22</v>
      </c>
      <c r="AF23" s="40">
        <v>5</v>
      </c>
      <c r="AG23" s="41">
        <f>0.04*(AF23*3-AF17-AF10-AF32)</f>
        <v>-1.68</v>
      </c>
      <c r="AH23" s="41">
        <f t="shared" si="21"/>
        <v>10.540000000000001</v>
      </c>
      <c r="AI23" s="124">
        <v>3</v>
      </c>
      <c r="AJ23" s="137">
        <v>25</v>
      </c>
      <c r="AK23" s="135">
        <v>1</v>
      </c>
      <c r="AL23" s="39">
        <v>11.72</v>
      </c>
      <c r="AM23" s="52">
        <v>70</v>
      </c>
      <c r="AN23" s="51">
        <f>0.04*(AM23*3-AM15-AM25-AM29)</f>
        <v>6.72</v>
      </c>
      <c r="AO23" s="51">
        <f t="shared" si="22"/>
        <v>18.440000000000001</v>
      </c>
      <c r="AP23" s="126">
        <v>5</v>
      </c>
      <c r="AQ23" s="139">
        <v>29</v>
      </c>
      <c r="AR23" s="42">
        <f t="shared" si="23"/>
        <v>16.580000000000002</v>
      </c>
      <c r="AS23" s="43">
        <f t="shared" si="24"/>
        <v>309</v>
      </c>
      <c r="AT23" s="42">
        <f t="shared" si="25"/>
        <v>21.36</v>
      </c>
      <c r="AU23" s="42">
        <f t="shared" si="9"/>
        <v>37.940000000000005</v>
      </c>
      <c r="AV23" s="141">
        <f t="shared" si="10"/>
        <v>16</v>
      </c>
      <c r="AW23" s="122">
        <f t="shared" si="11"/>
        <v>103</v>
      </c>
      <c r="AX23" s="122">
        <f t="shared" si="12"/>
        <v>119</v>
      </c>
      <c r="AY23" s="173"/>
      <c r="AZ23" s="170"/>
      <c r="BA23" s="173"/>
      <c r="BB23" s="173"/>
      <c r="BC23" s="170"/>
      <c r="BD23" s="170"/>
      <c r="BE23" s="165"/>
    </row>
    <row r="24" spans="1:57" ht="18.600000000000001" thickBot="1" x14ac:dyDescent="0.4">
      <c r="A24" s="177"/>
      <c r="B24" s="31" t="s">
        <v>116</v>
      </c>
      <c r="C24" s="44">
        <v>4</v>
      </c>
      <c r="D24" s="180"/>
      <c r="E24" s="44" t="s">
        <v>27</v>
      </c>
      <c r="F24" s="45" t="s">
        <v>172</v>
      </c>
      <c r="G24" s="45" t="s">
        <v>173</v>
      </c>
      <c r="H24" s="132">
        <v>20</v>
      </c>
      <c r="I24" s="59">
        <v>7</v>
      </c>
      <c r="J24" s="46">
        <v>2.74</v>
      </c>
      <c r="K24" s="47">
        <v>91</v>
      </c>
      <c r="L24" s="48">
        <f>0.04*(K24*3-K20-K28-K32)</f>
        <v>9.7200000000000006</v>
      </c>
      <c r="M24" s="48">
        <f t="shared" si="15"/>
        <v>12.46</v>
      </c>
      <c r="N24" s="48">
        <v>5</v>
      </c>
      <c r="O24" s="137">
        <v>24</v>
      </c>
      <c r="P24" s="65">
        <v>7</v>
      </c>
      <c r="Q24" s="46">
        <v>-11.58</v>
      </c>
      <c r="R24" s="47">
        <v>10</v>
      </c>
      <c r="S24" s="48">
        <f>0.04*(R24*3-R17-R15-R27)</f>
        <v>-5.48</v>
      </c>
      <c r="T24" s="48">
        <f t="shared" si="20"/>
        <v>-17.060000000000002</v>
      </c>
      <c r="U24" s="125">
        <v>0</v>
      </c>
      <c r="V24" s="138">
        <v>4</v>
      </c>
      <c r="W24" s="69">
        <v>7</v>
      </c>
      <c r="X24" s="46">
        <v>11.7</v>
      </c>
      <c r="Y24" s="47">
        <v>18</v>
      </c>
      <c r="Z24" s="48">
        <f>0.04*(Y24*3-Y13-Y12-Y29)</f>
        <v>-2.96</v>
      </c>
      <c r="AA24" s="48">
        <f t="shared" si="2"/>
        <v>8.7399999999999984</v>
      </c>
      <c r="AB24" s="125">
        <v>5</v>
      </c>
      <c r="AC24" s="138">
        <v>24</v>
      </c>
      <c r="AD24" s="72">
        <v>7</v>
      </c>
      <c r="AE24" s="46">
        <v>-13.8</v>
      </c>
      <c r="AF24" s="47">
        <v>30</v>
      </c>
      <c r="AG24" s="48">
        <f>0.04*(AF24*3-AF18-AF11-AF25)</f>
        <v>1.6</v>
      </c>
      <c r="AH24" s="48">
        <f t="shared" si="21"/>
        <v>-12.200000000000001</v>
      </c>
      <c r="AI24" s="125">
        <v>0</v>
      </c>
      <c r="AJ24" s="138">
        <v>2</v>
      </c>
      <c r="AK24" s="136">
        <v>6</v>
      </c>
      <c r="AL24" s="46">
        <v>9.48</v>
      </c>
      <c r="AM24" s="47">
        <v>67</v>
      </c>
      <c r="AN24" s="48">
        <f>0.04*(AM24*3-AM13-AM12-AM26)</f>
        <v>6</v>
      </c>
      <c r="AO24" s="48">
        <f t="shared" si="22"/>
        <v>15.48</v>
      </c>
      <c r="AP24" s="125">
        <v>5</v>
      </c>
      <c r="AQ24" s="145">
        <v>27</v>
      </c>
      <c r="AR24" s="49">
        <f t="shared" si="23"/>
        <v>-1.4600000000000009</v>
      </c>
      <c r="AS24" s="50">
        <f t="shared" si="24"/>
        <v>216</v>
      </c>
      <c r="AT24" s="49">
        <f t="shared" si="25"/>
        <v>8.879999999999999</v>
      </c>
      <c r="AU24" s="49">
        <f t="shared" si="9"/>
        <v>7.4199999999999964</v>
      </c>
      <c r="AV24" s="142">
        <f t="shared" si="10"/>
        <v>15</v>
      </c>
      <c r="AW24" s="142">
        <f t="shared" si="11"/>
        <v>81</v>
      </c>
      <c r="AX24" s="116">
        <f t="shared" si="12"/>
        <v>96</v>
      </c>
      <c r="AY24" s="174"/>
      <c r="AZ24" s="171"/>
      <c r="BA24" s="174"/>
      <c r="BB24" s="174"/>
      <c r="BC24" s="171"/>
      <c r="BD24" s="171"/>
      <c r="BE24" s="166"/>
    </row>
    <row r="25" spans="1:57" ht="18" x14ac:dyDescent="0.35">
      <c r="A25" s="175" t="s">
        <v>117</v>
      </c>
      <c r="B25" s="31" t="s">
        <v>117</v>
      </c>
      <c r="C25" s="32">
        <v>1</v>
      </c>
      <c r="D25" s="178" t="s">
        <v>186</v>
      </c>
      <c r="E25" s="32" t="s">
        <v>28</v>
      </c>
      <c r="F25" s="33" t="s">
        <v>184</v>
      </c>
      <c r="G25" s="33" t="s">
        <v>143</v>
      </c>
      <c r="H25" s="131">
        <v>21</v>
      </c>
      <c r="I25" s="57">
        <v>1</v>
      </c>
      <c r="J25" s="34">
        <v>19.5</v>
      </c>
      <c r="K25" s="35">
        <v>0</v>
      </c>
      <c r="L25" s="36">
        <f>0.04*(K25*3-K21-K5-K29)</f>
        <v>-0.4</v>
      </c>
      <c r="M25" s="36">
        <f t="shared" si="15"/>
        <v>19.100000000000001</v>
      </c>
      <c r="N25" s="36">
        <v>5</v>
      </c>
      <c r="O25" s="121">
        <v>31</v>
      </c>
      <c r="P25" s="63">
        <v>3</v>
      </c>
      <c r="Q25" s="34">
        <v>28.58</v>
      </c>
      <c r="R25" s="35">
        <v>96</v>
      </c>
      <c r="S25" s="36">
        <f>0.04*(R25*3-R9-R20-R7)</f>
        <v>10.24</v>
      </c>
      <c r="T25" s="36">
        <f t="shared" si="20"/>
        <v>38.82</v>
      </c>
      <c r="U25" s="123">
        <v>5</v>
      </c>
      <c r="V25" s="121">
        <v>31</v>
      </c>
      <c r="W25" s="67">
        <v>5</v>
      </c>
      <c r="X25" s="39">
        <v>17.7</v>
      </c>
      <c r="Y25" s="40">
        <v>90</v>
      </c>
      <c r="Z25" s="41">
        <f>0.04*(Y25*3-Y19-Y22-Y10)</f>
        <v>7.36</v>
      </c>
      <c r="AA25" s="41">
        <f t="shared" si="2"/>
        <v>25.06</v>
      </c>
      <c r="AB25" s="124">
        <v>5</v>
      </c>
      <c r="AC25" s="139">
        <v>29</v>
      </c>
      <c r="AD25" s="70">
        <v>7</v>
      </c>
      <c r="AE25" s="34">
        <v>6.26</v>
      </c>
      <c r="AF25" s="35">
        <v>30</v>
      </c>
      <c r="AG25" s="36">
        <f>0.04*(AF25*3-AF18-AF24-AF11)</f>
        <v>1.6</v>
      </c>
      <c r="AH25" s="36">
        <f t="shared" si="21"/>
        <v>7.8599999999999994</v>
      </c>
      <c r="AI25" s="123">
        <v>5</v>
      </c>
      <c r="AJ25" s="137">
        <v>24</v>
      </c>
      <c r="AK25" s="134">
        <v>1</v>
      </c>
      <c r="AL25" s="39">
        <v>-2.94</v>
      </c>
      <c r="AM25" s="52">
        <v>32</v>
      </c>
      <c r="AN25" s="51">
        <f>0.04*(AM25*3-AM23-AM15-AM29)</f>
        <v>0.64</v>
      </c>
      <c r="AO25" s="51">
        <f t="shared" si="22"/>
        <v>-2.2999999999999998</v>
      </c>
      <c r="AP25" s="126">
        <v>3</v>
      </c>
      <c r="AQ25" s="137">
        <v>11</v>
      </c>
      <c r="AR25" s="42">
        <f t="shared" si="23"/>
        <v>69.099999999999994</v>
      </c>
      <c r="AS25" s="43">
        <f t="shared" si="24"/>
        <v>248</v>
      </c>
      <c r="AT25" s="42">
        <f t="shared" si="25"/>
        <v>19.440000000000005</v>
      </c>
      <c r="AU25" s="42">
        <f t="shared" si="9"/>
        <v>88.539999999999992</v>
      </c>
      <c r="AV25" s="141">
        <f>SUM(AP25,AI25,AB25,U25,N25)</f>
        <v>23</v>
      </c>
      <c r="AW25" s="121">
        <f t="shared" si="11"/>
        <v>126</v>
      </c>
      <c r="AX25" s="121">
        <f t="shared" si="12"/>
        <v>149</v>
      </c>
      <c r="AY25" s="172">
        <f>SUM(AR25:AR28)</f>
        <v>62.139999999999986</v>
      </c>
      <c r="AZ25" s="169">
        <f>SUM(AS25:AS28)</f>
        <v>1079</v>
      </c>
      <c r="BA25" s="172">
        <f>SUM(AT25:AT28)</f>
        <v>67.48</v>
      </c>
      <c r="BB25" s="172">
        <f>SUM(AU25:AU28)</f>
        <v>129.61999999999998</v>
      </c>
      <c r="BC25" s="169">
        <f>SUM(AV25:AV28)</f>
        <v>62</v>
      </c>
      <c r="BD25" s="169">
        <f t="shared" ref="BD25" si="28">SUM(AW25:AW28)</f>
        <v>386</v>
      </c>
      <c r="BE25" s="164">
        <f t="shared" ref="BE25" si="29">BC25+BD25</f>
        <v>448</v>
      </c>
    </row>
    <row r="26" spans="1:57" ht="18.600000000000001" thickBot="1" x14ac:dyDescent="0.4">
      <c r="A26" s="176"/>
      <c r="B26" s="31" t="s">
        <v>117</v>
      </c>
      <c r="C26" s="127">
        <v>2</v>
      </c>
      <c r="D26" s="179"/>
      <c r="E26" s="127" t="s">
        <v>29</v>
      </c>
      <c r="F26" s="111" t="s">
        <v>182</v>
      </c>
      <c r="G26" s="111" t="s">
        <v>145</v>
      </c>
      <c r="H26" s="132">
        <v>22</v>
      </c>
      <c r="I26" s="58">
        <v>2</v>
      </c>
      <c r="J26" s="39">
        <v>-5.78</v>
      </c>
      <c r="K26" s="52">
        <v>30</v>
      </c>
      <c r="L26" s="51">
        <f>0.04*(K26*3-K9-K6-K30)</f>
        <v>2.6</v>
      </c>
      <c r="M26" s="51">
        <f t="shared" si="15"/>
        <v>-3.18</v>
      </c>
      <c r="N26" s="51">
        <v>1</v>
      </c>
      <c r="O26" s="138">
        <v>11</v>
      </c>
      <c r="P26" s="64">
        <v>4</v>
      </c>
      <c r="Q26" s="39">
        <v>-11.82</v>
      </c>
      <c r="R26" s="40">
        <v>12</v>
      </c>
      <c r="S26" s="41">
        <f>0.04*(R26*3-R10-R8-R29)</f>
        <v>-1.8800000000000001</v>
      </c>
      <c r="T26" s="41">
        <f t="shared" si="20"/>
        <v>-13.700000000000001</v>
      </c>
      <c r="U26" s="124">
        <v>0</v>
      </c>
      <c r="V26" s="138">
        <v>6</v>
      </c>
      <c r="W26" s="68">
        <v>6</v>
      </c>
      <c r="X26" s="39">
        <v>11.54</v>
      </c>
      <c r="Y26" s="40">
        <v>30</v>
      </c>
      <c r="Z26" s="41">
        <f>0.04*(Y26*3-Y20-Y23-Y11)</f>
        <v>0.8</v>
      </c>
      <c r="AA26" s="41">
        <f t="shared" si="2"/>
        <v>12.34</v>
      </c>
      <c r="AB26" s="124">
        <v>5</v>
      </c>
      <c r="AC26" s="138">
        <v>25</v>
      </c>
      <c r="AD26" s="71">
        <v>1</v>
      </c>
      <c r="AE26" s="39">
        <v>-5.26</v>
      </c>
      <c r="AF26" s="40">
        <v>0</v>
      </c>
      <c r="AG26" s="41">
        <f>0.04*(AF26*3-AF12-AF19-AF5)</f>
        <v>-1.68</v>
      </c>
      <c r="AH26" s="41">
        <f t="shared" si="21"/>
        <v>-6.9399999999999995</v>
      </c>
      <c r="AI26" s="124">
        <v>0</v>
      </c>
      <c r="AJ26" s="138">
        <v>8</v>
      </c>
      <c r="AK26" s="135">
        <v>6</v>
      </c>
      <c r="AL26" s="39">
        <v>-17</v>
      </c>
      <c r="AM26" s="40">
        <v>10</v>
      </c>
      <c r="AN26" s="41">
        <f>0.04*(AM26*3-AM13-AM24-AM12)</f>
        <v>-3.12</v>
      </c>
      <c r="AO26" s="41">
        <f t="shared" si="22"/>
        <v>-20.12</v>
      </c>
      <c r="AP26" s="124">
        <v>0</v>
      </c>
      <c r="AQ26" s="138">
        <v>2</v>
      </c>
      <c r="AR26" s="42">
        <f t="shared" si="23"/>
        <v>-28.32</v>
      </c>
      <c r="AS26" s="43">
        <f t="shared" si="24"/>
        <v>82</v>
      </c>
      <c r="AT26" s="42">
        <f t="shared" si="25"/>
        <v>-3.28</v>
      </c>
      <c r="AU26" s="42">
        <f t="shared" si="9"/>
        <v>-31.6</v>
      </c>
      <c r="AV26" s="141">
        <f t="shared" si="10"/>
        <v>6</v>
      </c>
      <c r="AW26" s="141">
        <f t="shared" si="11"/>
        <v>52</v>
      </c>
      <c r="AX26" s="115">
        <f t="shared" si="12"/>
        <v>58</v>
      </c>
      <c r="AY26" s="173"/>
      <c r="AZ26" s="170"/>
      <c r="BA26" s="173"/>
      <c r="BB26" s="173"/>
      <c r="BC26" s="170"/>
      <c r="BD26" s="170"/>
      <c r="BE26" s="165"/>
    </row>
    <row r="27" spans="1:57" ht="18" x14ac:dyDescent="0.35">
      <c r="A27" s="176"/>
      <c r="B27" s="31" t="s">
        <v>117</v>
      </c>
      <c r="C27" s="127">
        <v>3</v>
      </c>
      <c r="D27" s="179"/>
      <c r="E27" s="127" t="s">
        <v>30</v>
      </c>
      <c r="F27" s="111" t="s">
        <v>206</v>
      </c>
      <c r="G27" s="111" t="s">
        <v>185</v>
      </c>
      <c r="H27" s="131">
        <v>23</v>
      </c>
      <c r="I27" s="58">
        <v>6</v>
      </c>
      <c r="J27" s="39">
        <v>-2.98</v>
      </c>
      <c r="K27" s="52">
        <v>40</v>
      </c>
      <c r="L27" s="51">
        <f>0.04*(K27*3-K19-K23-K16)</f>
        <v>-4.16</v>
      </c>
      <c r="M27" s="51">
        <f>J27+L27</f>
        <v>-7.1400000000000006</v>
      </c>
      <c r="N27" s="51">
        <v>1</v>
      </c>
      <c r="O27" s="137">
        <v>9</v>
      </c>
      <c r="P27" s="64">
        <v>7</v>
      </c>
      <c r="Q27" s="39">
        <v>-3.66</v>
      </c>
      <c r="R27" s="40">
        <v>47</v>
      </c>
      <c r="S27" s="41">
        <f>0.04*(R27*3-R15-R17-R24)</f>
        <v>0.44</v>
      </c>
      <c r="T27" s="41">
        <f t="shared" si="20"/>
        <v>-3.22</v>
      </c>
      <c r="U27" s="124">
        <v>1</v>
      </c>
      <c r="V27" s="137">
        <v>14</v>
      </c>
      <c r="W27" s="68">
        <v>1</v>
      </c>
      <c r="X27" s="39">
        <v>9.5399999999999991</v>
      </c>
      <c r="Y27" s="40">
        <v>147</v>
      </c>
      <c r="Z27" s="41">
        <f>0.04*(Y27*3-Y14-Y5-Y30)</f>
        <v>17.240000000000002</v>
      </c>
      <c r="AA27" s="41">
        <f t="shared" si="2"/>
        <v>26.78</v>
      </c>
      <c r="AB27" s="124">
        <v>5</v>
      </c>
      <c r="AC27" s="121">
        <v>31</v>
      </c>
      <c r="AD27" s="71">
        <v>2</v>
      </c>
      <c r="AE27" s="39">
        <v>11.72</v>
      </c>
      <c r="AF27" s="40">
        <v>88</v>
      </c>
      <c r="AG27" s="41">
        <f>0.04*(AF27*3-AF13-AF20-AF6)</f>
        <v>6.96</v>
      </c>
      <c r="AH27" s="41">
        <f t="shared" si="21"/>
        <v>18.68</v>
      </c>
      <c r="AI27" s="124">
        <v>5</v>
      </c>
      <c r="AJ27" s="121">
        <v>31</v>
      </c>
      <c r="AK27" s="135">
        <v>2</v>
      </c>
      <c r="AL27" s="39">
        <v>9.24</v>
      </c>
      <c r="AM27" s="40">
        <v>149</v>
      </c>
      <c r="AN27" s="41">
        <f>0.04*(AM27*3-AM9-AM17-AM8)</f>
        <v>16.68</v>
      </c>
      <c r="AO27" s="41">
        <f t="shared" si="22"/>
        <v>25.92</v>
      </c>
      <c r="AP27" s="124">
        <v>5</v>
      </c>
      <c r="AQ27" s="121">
        <v>31</v>
      </c>
      <c r="AR27" s="42">
        <f t="shared" si="23"/>
        <v>23.86</v>
      </c>
      <c r="AS27" s="43">
        <f t="shared" si="24"/>
        <v>471</v>
      </c>
      <c r="AT27" s="42">
        <f t="shared" si="25"/>
        <v>37.159999999999997</v>
      </c>
      <c r="AU27" s="42">
        <f t="shared" si="9"/>
        <v>61.019999999999996</v>
      </c>
      <c r="AV27" s="141">
        <f t="shared" si="10"/>
        <v>17</v>
      </c>
      <c r="AW27" s="139">
        <f t="shared" si="11"/>
        <v>116</v>
      </c>
      <c r="AX27" s="139">
        <f t="shared" si="12"/>
        <v>133</v>
      </c>
      <c r="AY27" s="173"/>
      <c r="AZ27" s="170"/>
      <c r="BA27" s="173"/>
      <c r="BB27" s="173"/>
      <c r="BC27" s="170"/>
      <c r="BD27" s="170"/>
      <c r="BE27" s="165"/>
    </row>
    <row r="28" spans="1:57" ht="18.600000000000001" thickBot="1" x14ac:dyDescent="0.4">
      <c r="A28" s="177"/>
      <c r="B28" s="31" t="s">
        <v>117</v>
      </c>
      <c r="C28" s="44">
        <v>4</v>
      </c>
      <c r="D28" s="180"/>
      <c r="E28" s="44" t="s">
        <v>31</v>
      </c>
      <c r="F28" s="45" t="s">
        <v>205</v>
      </c>
      <c r="G28" s="45" t="s">
        <v>159</v>
      </c>
      <c r="H28" s="132">
        <v>24</v>
      </c>
      <c r="I28" s="59">
        <v>7</v>
      </c>
      <c r="J28" s="46">
        <v>-12.16</v>
      </c>
      <c r="K28" s="47">
        <v>15</v>
      </c>
      <c r="L28" s="48">
        <f>0.04*(K28*3-K24-K20-K32)</f>
        <v>-2.44</v>
      </c>
      <c r="M28" s="48">
        <f t="shared" ref="M28:M32" si="30">J28+L28</f>
        <v>-14.6</v>
      </c>
      <c r="N28" s="48">
        <v>0</v>
      </c>
      <c r="O28" s="137">
        <v>4</v>
      </c>
      <c r="P28" s="65">
        <v>1</v>
      </c>
      <c r="Q28" s="46">
        <v>0.32</v>
      </c>
      <c r="R28" s="47">
        <v>50</v>
      </c>
      <c r="S28" s="48">
        <f>0.04*(R28*3-R16-R18-R5)</f>
        <v>0.32</v>
      </c>
      <c r="T28" s="48">
        <f t="shared" si="20"/>
        <v>0.64</v>
      </c>
      <c r="U28" s="125">
        <v>3</v>
      </c>
      <c r="V28" s="138">
        <v>16</v>
      </c>
      <c r="W28" s="69">
        <v>2</v>
      </c>
      <c r="X28" s="46">
        <v>-2.82</v>
      </c>
      <c r="Y28" s="47">
        <v>90</v>
      </c>
      <c r="Z28" s="48">
        <f>0.04*(Y28*3-Y15-Y6-Y31)</f>
        <v>5.76</v>
      </c>
      <c r="AA28" s="48">
        <f t="shared" si="2"/>
        <v>2.94</v>
      </c>
      <c r="AB28" s="125">
        <v>3</v>
      </c>
      <c r="AC28" s="138">
        <v>19</v>
      </c>
      <c r="AD28" s="72">
        <v>3</v>
      </c>
      <c r="AE28" s="46">
        <v>6.82</v>
      </c>
      <c r="AF28" s="47">
        <v>88</v>
      </c>
      <c r="AG28" s="48">
        <f>0.04*(AF28*3-AF14-AF7-AF29)</f>
        <v>7.6000000000000005</v>
      </c>
      <c r="AH28" s="48">
        <f t="shared" si="21"/>
        <v>14.420000000000002</v>
      </c>
      <c r="AI28" s="125">
        <v>5</v>
      </c>
      <c r="AJ28" s="146">
        <v>29</v>
      </c>
      <c r="AK28" s="136">
        <v>4</v>
      </c>
      <c r="AL28" s="46">
        <v>5.34</v>
      </c>
      <c r="AM28" s="47">
        <v>35</v>
      </c>
      <c r="AN28" s="48">
        <f>0.04*(AM28*3-AM11-AM14-AM7)</f>
        <v>2.92</v>
      </c>
      <c r="AO28" s="48">
        <f t="shared" si="22"/>
        <v>8.26</v>
      </c>
      <c r="AP28" s="125">
        <v>5</v>
      </c>
      <c r="AQ28" s="138">
        <v>24</v>
      </c>
      <c r="AR28" s="49">
        <f t="shared" si="23"/>
        <v>-2.5</v>
      </c>
      <c r="AS28" s="50">
        <f t="shared" si="24"/>
        <v>278</v>
      </c>
      <c r="AT28" s="49">
        <f t="shared" si="25"/>
        <v>14.160000000000002</v>
      </c>
      <c r="AU28" s="49">
        <f t="shared" si="9"/>
        <v>11.660000000000002</v>
      </c>
      <c r="AV28" s="142">
        <f t="shared" si="10"/>
        <v>16</v>
      </c>
      <c r="AW28" s="142">
        <f t="shared" si="11"/>
        <v>92</v>
      </c>
      <c r="AX28" s="116">
        <f t="shared" si="12"/>
        <v>108</v>
      </c>
      <c r="AY28" s="174"/>
      <c r="AZ28" s="171"/>
      <c r="BA28" s="174"/>
      <c r="BB28" s="174"/>
      <c r="BC28" s="171"/>
      <c r="BD28" s="171"/>
      <c r="BE28" s="166"/>
    </row>
    <row r="29" spans="1:57" ht="18.600000000000001" thickBot="1" x14ac:dyDescent="0.4">
      <c r="A29" s="175" t="s">
        <v>118</v>
      </c>
      <c r="B29" s="31" t="s">
        <v>118</v>
      </c>
      <c r="C29" s="32">
        <v>1</v>
      </c>
      <c r="D29" s="178" t="s">
        <v>183</v>
      </c>
      <c r="E29" s="32" t="s">
        <v>32</v>
      </c>
      <c r="F29" s="33" t="s">
        <v>135</v>
      </c>
      <c r="G29" s="33" t="s">
        <v>136</v>
      </c>
      <c r="H29" s="131">
        <v>25</v>
      </c>
      <c r="I29" s="57">
        <v>1</v>
      </c>
      <c r="J29" s="34">
        <v>3.84</v>
      </c>
      <c r="K29" s="35">
        <v>10</v>
      </c>
      <c r="L29" s="36">
        <f>0.04*(K29*3-K21-K25-K5)</f>
        <v>1.2</v>
      </c>
      <c r="M29" s="36">
        <f t="shared" si="30"/>
        <v>5.04</v>
      </c>
      <c r="N29" s="36">
        <v>3</v>
      </c>
      <c r="O29" s="138">
        <v>17</v>
      </c>
      <c r="P29" s="63">
        <v>4</v>
      </c>
      <c r="Q29" s="34">
        <v>11.66</v>
      </c>
      <c r="R29" s="35">
        <v>44</v>
      </c>
      <c r="S29" s="36">
        <f>0.04*(R29*3-R10-R26-R8)</f>
        <v>3.24</v>
      </c>
      <c r="T29" s="36">
        <f t="shared" si="20"/>
        <v>14.9</v>
      </c>
      <c r="U29" s="123">
        <v>5</v>
      </c>
      <c r="V29" s="137">
        <v>24</v>
      </c>
      <c r="W29" s="67">
        <v>7</v>
      </c>
      <c r="X29" s="39">
        <v>-9.34</v>
      </c>
      <c r="Y29" s="40">
        <v>116</v>
      </c>
      <c r="Z29" s="41">
        <f>0.04*(Y29*3-Y13-Y24-Y12)</f>
        <v>12.72</v>
      </c>
      <c r="AA29" s="41">
        <f t="shared" si="2"/>
        <v>3.3800000000000008</v>
      </c>
      <c r="AB29" s="124">
        <v>3</v>
      </c>
      <c r="AC29" s="137">
        <v>21</v>
      </c>
      <c r="AD29" s="70">
        <v>3</v>
      </c>
      <c r="AE29" s="34">
        <v>-2.4</v>
      </c>
      <c r="AF29" s="35">
        <v>44</v>
      </c>
      <c r="AG29" s="36">
        <f>0.04*(AF29*3-AF14-AF28-AF7)</f>
        <v>0.56000000000000005</v>
      </c>
      <c r="AH29" s="36">
        <f t="shared" si="21"/>
        <v>-1.8399999999999999</v>
      </c>
      <c r="AI29" s="123">
        <v>1</v>
      </c>
      <c r="AJ29" s="137">
        <v>12</v>
      </c>
      <c r="AK29" s="134">
        <v>1</v>
      </c>
      <c r="AL29" s="34">
        <v>-3.06</v>
      </c>
      <c r="AM29" s="35">
        <v>10</v>
      </c>
      <c r="AN29" s="36">
        <f>0.04*(AM29*3-AM23-AM25-AM15)</f>
        <v>-2.88</v>
      </c>
      <c r="AO29" s="36">
        <f t="shared" si="22"/>
        <v>-5.9399999999999995</v>
      </c>
      <c r="AP29" s="123">
        <v>1</v>
      </c>
      <c r="AQ29" s="137">
        <v>8</v>
      </c>
      <c r="AR29" s="42">
        <f t="shared" si="23"/>
        <v>0.69999999999999929</v>
      </c>
      <c r="AS29" s="43">
        <f t="shared" si="24"/>
        <v>224</v>
      </c>
      <c r="AT29" s="42">
        <f t="shared" si="25"/>
        <v>14.84</v>
      </c>
      <c r="AU29" s="42">
        <f t="shared" si="9"/>
        <v>15.540000000000003</v>
      </c>
      <c r="AV29" s="141">
        <f>SUM(AP29,AI29,AB29,U29,N29)</f>
        <v>13</v>
      </c>
      <c r="AW29" s="141">
        <f t="shared" si="11"/>
        <v>82</v>
      </c>
      <c r="AX29" s="115">
        <f t="shared" si="12"/>
        <v>95</v>
      </c>
      <c r="AY29" s="172">
        <f>SUM(AR29:AR32)</f>
        <v>-25.68</v>
      </c>
      <c r="AZ29" s="169">
        <f>SUM(AS29:AS32)</f>
        <v>609</v>
      </c>
      <c r="BA29" s="172">
        <f>SUM(AT29:AT32)</f>
        <v>-3.7600000000000025</v>
      </c>
      <c r="BB29" s="172">
        <f>SUM(AU29:AU32)</f>
        <v>-29.439999999999998</v>
      </c>
      <c r="BC29" s="169">
        <f>SUM(AV29:AV32)</f>
        <v>37</v>
      </c>
      <c r="BD29" s="169">
        <f t="shared" ref="BD29" si="31">SUM(AW29:AW32)</f>
        <v>265</v>
      </c>
      <c r="BE29" s="164">
        <f t="shared" ref="BE29" si="32">BC29+BD29</f>
        <v>302</v>
      </c>
    </row>
    <row r="30" spans="1:57" ht="18.600000000000001" thickBot="1" x14ac:dyDescent="0.4">
      <c r="A30" s="176"/>
      <c r="B30" s="31" t="s">
        <v>118</v>
      </c>
      <c r="C30" s="127">
        <v>2</v>
      </c>
      <c r="D30" s="179"/>
      <c r="E30" s="127" t="s">
        <v>33</v>
      </c>
      <c r="F30" s="111" t="s">
        <v>137</v>
      </c>
      <c r="G30" s="111" t="s">
        <v>138</v>
      </c>
      <c r="H30" s="132">
        <v>26</v>
      </c>
      <c r="I30" s="58">
        <v>2</v>
      </c>
      <c r="J30" s="39">
        <v>14</v>
      </c>
      <c r="K30" s="52">
        <v>10</v>
      </c>
      <c r="L30" s="51">
        <f>0.04*(K30*3-K9-K26-K6)</f>
        <v>-0.6</v>
      </c>
      <c r="M30" s="51">
        <f t="shared" si="30"/>
        <v>13.4</v>
      </c>
      <c r="N30" s="51">
        <v>5</v>
      </c>
      <c r="O30" s="122">
        <v>27</v>
      </c>
      <c r="P30" s="64">
        <v>5</v>
      </c>
      <c r="Q30" s="39">
        <v>-7.96</v>
      </c>
      <c r="R30" s="40">
        <v>46</v>
      </c>
      <c r="S30" s="41">
        <f>0.04*(R30*3-R13-R22-R11)</f>
        <v>3.72</v>
      </c>
      <c r="T30" s="41">
        <f t="shared" si="20"/>
        <v>-4.24</v>
      </c>
      <c r="U30" s="124">
        <v>1</v>
      </c>
      <c r="V30" s="138">
        <v>11</v>
      </c>
      <c r="W30" s="68">
        <v>1</v>
      </c>
      <c r="X30" s="39">
        <v>-10.36</v>
      </c>
      <c r="Y30" s="40">
        <v>10</v>
      </c>
      <c r="Z30" s="41">
        <f>0.04*(Y30*3-Y14-Y27-Y5)</f>
        <v>-4.68</v>
      </c>
      <c r="AA30" s="41">
        <f t="shared" si="2"/>
        <v>-15.04</v>
      </c>
      <c r="AB30" s="124">
        <v>0</v>
      </c>
      <c r="AC30" s="138">
        <v>1</v>
      </c>
      <c r="AD30" s="71">
        <v>4</v>
      </c>
      <c r="AE30" s="39">
        <v>-0.6</v>
      </c>
      <c r="AF30" s="40">
        <v>10</v>
      </c>
      <c r="AG30" s="41">
        <f>0.04*(AF30*3-AF15-AF21-AF8)</f>
        <v>-5.36</v>
      </c>
      <c r="AH30" s="41">
        <f t="shared" si="21"/>
        <v>-5.96</v>
      </c>
      <c r="AI30" s="124">
        <v>0</v>
      </c>
      <c r="AJ30" s="138">
        <v>9</v>
      </c>
      <c r="AK30" s="135">
        <v>5</v>
      </c>
      <c r="AL30" s="39">
        <v>-1.86</v>
      </c>
      <c r="AM30" s="40">
        <v>94</v>
      </c>
      <c r="AN30" s="41">
        <f>0.04*(AM30*3-AM19-AM22-AM6)</f>
        <v>4.4400000000000004</v>
      </c>
      <c r="AO30" s="41">
        <f t="shared" si="22"/>
        <v>2.58</v>
      </c>
      <c r="AP30" s="124">
        <v>3</v>
      </c>
      <c r="AQ30" s="138">
        <v>17</v>
      </c>
      <c r="AR30" s="42">
        <f t="shared" si="23"/>
        <v>-6.7800000000000011</v>
      </c>
      <c r="AS30" s="43">
        <f t="shared" si="24"/>
        <v>170</v>
      </c>
      <c r="AT30" s="42">
        <f t="shared" si="25"/>
        <v>-2.4799999999999995</v>
      </c>
      <c r="AU30" s="42">
        <f t="shared" si="9"/>
        <v>-9.2599999999999962</v>
      </c>
      <c r="AV30" s="141">
        <f t="shared" si="10"/>
        <v>9</v>
      </c>
      <c r="AW30" s="141">
        <f t="shared" si="11"/>
        <v>65</v>
      </c>
      <c r="AX30" s="115">
        <f t="shared" si="12"/>
        <v>74</v>
      </c>
      <c r="AY30" s="173"/>
      <c r="AZ30" s="170"/>
      <c r="BA30" s="173"/>
      <c r="BB30" s="173"/>
      <c r="BC30" s="170"/>
      <c r="BD30" s="170"/>
      <c r="BE30" s="165"/>
    </row>
    <row r="31" spans="1:57" ht="18" x14ac:dyDescent="0.35">
      <c r="A31" s="176"/>
      <c r="B31" s="31" t="s">
        <v>118</v>
      </c>
      <c r="C31" s="127">
        <v>3</v>
      </c>
      <c r="D31" s="179"/>
      <c r="E31" s="127" t="s">
        <v>34</v>
      </c>
      <c r="F31" s="111" t="s">
        <v>139</v>
      </c>
      <c r="G31" s="111" t="s">
        <v>140</v>
      </c>
      <c r="H31" s="131">
        <v>27</v>
      </c>
      <c r="I31" s="58">
        <v>3</v>
      </c>
      <c r="J31" s="39">
        <v>-1.44</v>
      </c>
      <c r="K31" s="52">
        <v>10</v>
      </c>
      <c r="L31" s="51">
        <f>0.04*(K31*3-K10-K13-K7)</f>
        <v>-1.1200000000000001</v>
      </c>
      <c r="M31" s="51">
        <f t="shared" si="30"/>
        <v>-2.56</v>
      </c>
      <c r="N31" s="51">
        <v>1</v>
      </c>
      <c r="O31" s="137">
        <v>13</v>
      </c>
      <c r="P31" s="64">
        <v>6</v>
      </c>
      <c r="Q31" s="39">
        <v>7.64</v>
      </c>
      <c r="R31" s="40">
        <v>20</v>
      </c>
      <c r="S31" s="41">
        <f>0.04*(R31*3-R14-R23-R12)</f>
        <v>-3.36</v>
      </c>
      <c r="T31" s="41">
        <f t="shared" si="20"/>
        <v>4.2799999999999994</v>
      </c>
      <c r="U31" s="124">
        <v>1</v>
      </c>
      <c r="V31" s="137">
        <v>18</v>
      </c>
      <c r="W31" s="68">
        <v>2</v>
      </c>
      <c r="X31" s="39">
        <v>-5.5</v>
      </c>
      <c r="Y31" s="40">
        <v>40</v>
      </c>
      <c r="Z31" s="41">
        <f>0.04*(Y31*3-Y15-Y28-Y6)</f>
        <v>-2.2400000000000002</v>
      </c>
      <c r="AA31" s="41">
        <f t="shared" si="2"/>
        <v>-7.74</v>
      </c>
      <c r="AB31" s="124">
        <v>0</v>
      </c>
      <c r="AC31" s="137">
        <v>7</v>
      </c>
      <c r="AD31" s="71">
        <v>5</v>
      </c>
      <c r="AE31" s="39">
        <v>4.42</v>
      </c>
      <c r="AF31" s="40">
        <v>31</v>
      </c>
      <c r="AG31" s="41">
        <f>0.04*(AF31*3-AF16-AF22-AF9)</f>
        <v>1.68</v>
      </c>
      <c r="AH31" s="41">
        <f t="shared" si="21"/>
        <v>6.1</v>
      </c>
      <c r="AI31" s="124">
        <v>5</v>
      </c>
      <c r="AJ31" s="137">
        <v>22</v>
      </c>
      <c r="AK31" s="135">
        <v>3</v>
      </c>
      <c r="AL31" s="39">
        <v>-4.46</v>
      </c>
      <c r="AM31" s="40">
        <v>24</v>
      </c>
      <c r="AN31" s="41">
        <f>0.04*(AM31*3-AM18-AM21-AM16)</f>
        <v>-6.08</v>
      </c>
      <c r="AO31" s="41">
        <f t="shared" si="22"/>
        <v>-10.54</v>
      </c>
      <c r="AP31" s="124">
        <v>0</v>
      </c>
      <c r="AQ31" s="137">
        <v>4</v>
      </c>
      <c r="AR31" s="42">
        <f t="shared" si="23"/>
        <v>0.6599999999999997</v>
      </c>
      <c r="AS31" s="43">
        <f t="shared" si="24"/>
        <v>125</v>
      </c>
      <c r="AT31" s="42">
        <f t="shared" si="25"/>
        <v>-11.120000000000001</v>
      </c>
      <c r="AU31" s="42">
        <f t="shared" si="9"/>
        <v>-10.46</v>
      </c>
      <c r="AV31" s="141">
        <f t="shared" si="10"/>
        <v>7</v>
      </c>
      <c r="AW31" s="141">
        <f t="shared" si="11"/>
        <v>64</v>
      </c>
      <c r="AX31" s="115">
        <f t="shared" si="12"/>
        <v>71</v>
      </c>
      <c r="AY31" s="173"/>
      <c r="AZ31" s="170"/>
      <c r="BA31" s="173"/>
      <c r="BB31" s="173"/>
      <c r="BC31" s="170"/>
      <c r="BD31" s="170"/>
      <c r="BE31" s="165"/>
    </row>
    <row r="32" spans="1:57" ht="18.600000000000001" thickBot="1" x14ac:dyDescent="0.4">
      <c r="A32" s="177"/>
      <c r="B32" s="31" t="s">
        <v>118</v>
      </c>
      <c r="C32" s="44">
        <v>4</v>
      </c>
      <c r="D32" s="180"/>
      <c r="E32" s="44" t="s">
        <v>35</v>
      </c>
      <c r="F32" s="45" t="s">
        <v>141</v>
      </c>
      <c r="G32" s="45" t="s">
        <v>142</v>
      </c>
      <c r="H32" s="132">
        <v>28</v>
      </c>
      <c r="I32" s="59">
        <v>7</v>
      </c>
      <c r="J32" s="46">
        <v>10.76</v>
      </c>
      <c r="K32" s="47">
        <v>10</v>
      </c>
      <c r="L32" s="48">
        <f>0.04*(K32*3-K24-K28-K20)</f>
        <v>-3.24</v>
      </c>
      <c r="M32" s="48">
        <f t="shared" si="30"/>
        <v>7.52</v>
      </c>
      <c r="N32" s="48">
        <v>3</v>
      </c>
      <c r="O32" s="138">
        <v>20</v>
      </c>
      <c r="P32" s="65">
        <v>2</v>
      </c>
      <c r="Q32" s="46">
        <v>-16.2</v>
      </c>
      <c r="R32" s="47">
        <v>0</v>
      </c>
      <c r="S32" s="48">
        <f>0.04*(R32*3-R19-R21-R6)</f>
        <v>-4.4800000000000004</v>
      </c>
      <c r="T32" s="48">
        <f t="shared" si="20"/>
        <v>-20.68</v>
      </c>
      <c r="U32" s="125">
        <v>0</v>
      </c>
      <c r="V32" s="138">
        <v>3</v>
      </c>
      <c r="W32" s="69">
        <v>4</v>
      </c>
      <c r="X32" s="46">
        <v>-3.12</v>
      </c>
      <c r="Y32" s="47">
        <v>0</v>
      </c>
      <c r="Z32" s="48">
        <f>0.04*(Y32*3-Y9-Y18-Y8)</f>
        <v>-1.28</v>
      </c>
      <c r="AA32" s="48">
        <f t="shared" si="2"/>
        <v>-4.4000000000000004</v>
      </c>
      <c r="AB32" s="125">
        <v>1</v>
      </c>
      <c r="AC32" s="138">
        <v>11</v>
      </c>
      <c r="AD32" s="72">
        <v>6</v>
      </c>
      <c r="AE32" s="46">
        <v>-6.92</v>
      </c>
      <c r="AF32" s="47">
        <v>0</v>
      </c>
      <c r="AG32" s="48">
        <f>0.04*(AF32*3-AF17-AF23-AF10)</f>
        <v>-2.48</v>
      </c>
      <c r="AH32" s="48">
        <f t="shared" si="21"/>
        <v>-9.4</v>
      </c>
      <c r="AI32" s="125">
        <v>1</v>
      </c>
      <c r="AJ32" s="138">
        <v>4</v>
      </c>
      <c r="AK32" s="136">
        <v>7</v>
      </c>
      <c r="AL32" s="46">
        <v>-4.78</v>
      </c>
      <c r="AM32" s="47">
        <v>80</v>
      </c>
      <c r="AN32" s="48">
        <f>0.04*(AM32*3-AM10-AM20-AM5)</f>
        <v>6.48</v>
      </c>
      <c r="AO32" s="48">
        <f t="shared" si="22"/>
        <v>1.7000000000000002</v>
      </c>
      <c r="AP32" s="125">
        <v>3</v>
      </c>
      <c r="AQ32" s="138">
        <v>16</v>
      </c>
      <c r="AR32" s="49">
        <f t="shared" si="23"/>
        <v>-20.259999999999998</v>
      </c>
      <c r="AS32" s="50">
        <f t="shared" si="24"/>
        <v>90</v>
      </c>
      <c r="AT32" s="49">
        <f t="shared" si="25"/>
        <v>-5.0000000000000009</v>
      </c>
      <c r="AU32" s="49">
        <f t="shared" si="9"/>
        <v>-25.26</v>
      </c>
      <c r="AV32" s="142">
        <f t="shared" si="10"/>
        <v>8</v>
      </c>
      <c r="AW32" s="142">
        <f t="shared" si="11"/>
        <v>54</v>
      </c>
      <c r="AX32" s="116">
        <f t="shared" si="12"/>
        <v>62</v>
      </c>
      <c r="AY32" s="174"/>
      <c r="AZ32" s="171"/>
      <c r="BA32" s="174"/>
      <c r="BB32" s="174"/>
      <c r="BC32" s="171"/>
      <c r="BD32" s="171"/>
      <c r="BE32" s="165"/>
    </row>
    <row r="33" spans="1:56" x14ac:dyDescent="0.3">
      <c r="A33" t="s">
        <v>115</v>
      </c>
      <c r="J33" s="41">
        <f>SUM(J5:J32)</f>
        <v>0</v>
      </c>
      <c r="K33" s="41"/>
      <c r="L33" s="41">
        <f>SUM(L5:L32)</f>
        <v>0</v>
      </c>
      <c r="M33" s="41">
        <f>SUM(M5:M32)</f>
        <v>0</v>
      </c>
      <c r="N33" s="41"/>
      <c r="O33" s="41"/>
      <c r="P33" s="66"/>
      <c r="Q33" s="41">
        <f>SUM(Q5:Q32)</f>
        <v>0</v>
      </c>
      <c r="R33" s="41"/>
      <c r="S33" s="41">
        <f>SUM(S5:S32)</f>
        <v>0</v>
      </c>
      <c r="T33" s="41">
        <f>SUM(T5:T32)</f>
        <v>0</v>
      </c>
      <c r="U33" s="41"/>
      <c r="V33" s="41"/>
      <c r="W33" s="66"/>
      <c r="X33" s="41">
        <f>SUM(X5:X32)</f>
        <v>0</v>
      </c>
      <c r="Y33" s="41"/>
      <c r="Z33" s="41">
        <f>SUM(Z5:Z32)</f>
        <v>2.886579864025407E-15</v>
      </c>
      <c r="AA33" s="41">
        <f>SUM(AA5:AA32)</f>
        <v>7.1054273576010019E-15</v>
      </c>
      <c r="AB33" s="41"/>
      <c r="AC33" s="41"/>
      <c r="AD33" s="66"/>
      <c r="AE33" s="41">
        <f>SUM(AE5:AE32)</f>
        <v>0</v>
      </c>
      <c r="AF33" s="41"/>
      <c r="AG33" s="41">
        <f>SUM(AG5:AG32)</f>
        <v>0</v>
      </c>
      <c r="AH33" s="41">
        <f>SUM(AH5:AH32)</f>
        <v>0</v>
      </c>
      <c r="AI33" s="41"/>
      <c r="AJ33" s="41"/>
      <c r="AK33" s="66"/>
      <c r="AL33" s="41">
        <f>SUM(AL5:AL32)</f>
        <v>0</v>
      </c>
      <c r="AM33" s="41"/>
      <c r="AN33" s="41"/>
      <c r="AO33" s="41">
        <f>SUM(AO5:AO32)</f>
        <v>6.2172489379008766E-15</v>
      </c>
      <c r="AP33" s="41"/>
      <c r="AQ33" s="41"/>
      <c r="AR33" s="41">
        <f>SUM(AR5:AR32)</f>
        <v>0</v>
      </c>
      <c r="AS33" s="41"/>
      <c r="AT33" s="41">
        <f>SUM(AT5:AT32)</f>
        <v>-2.9309887850104133E-14</v>
      </c>
      <c r="AU33" s="41">
        <f>SUM(AU5:AU32)</f>
        <v>3.1974423109204508E-14</v>
      </c>
      <c r="AV33" s="41"/>
      <c r="AW33" s="41"/>
      <c r="AX33" s="41"/>
      <c r="AY33" s="41">
        <f>SUM(AY5:AY32)</f>
        <v>0</v>
      </c>
      <c r="AZ33" s="41"/>
      <c r="BA33" s="41">
        <f>SUM(BA5:BA32)</f>
        <v>0</v>
      </c>
      <c r="BB33" s="41">
        <f>SUM(BB5:BB32)</f>
        <v>0</v>
      </c>
      <c r="BC33" s="41"/>
      <c r="BD33" s="41"/>
    </row>
    <row r="34" spans="1:56" x14ac:dyDescent="0.3">
      <c r="J34" s="41"/>
      <c r="K34" s="41"/>
      <c r="L34" s="41"/>
      <c r="M34" s="41"/>
      <c r="N34" s="41"/>
      <c r="O34" s="41"/>
      <c r="P34" s="66"/>
      <c r="Q34" s="41"/>
      <c r="R34" s="41"/>
      <c r="S34" s="41"/>
      <c r="T34" s="41"/>
      <c r="U34" s="41"/>
      <c r="V34" s="41"/>
      <c r="W34" s="66"/>
      <c r="X34" s="41"/>
      <c r="Y34" s="41"/>
      <c r="Z34" s="41"/>
      <c r="AA34" s="41"/>
      <c r="AB34" s="41"/>
      <c r="AC34" s="41"/>
      <c r="AD34" s="66"/>
      <c r="AE34" s="41"/>
      <c r="AF34" s="41"/>
      <c r="AG34" s="41"/>
      <c r="AH34" s="41"/>
      <c r="AI34" s="41" t="s">
        <v>180</v>
      </c>
      <c r="AJ34" s="41"/>
      <c r="AK34" s="66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</row>
    <row r="35" spans="1:56" ht="15" thickBot="1" x14ac:dyDescent="0.35">
      <c r="J35" s="41"/>
      <c r="K35" s="41"/>
      <c r="L35" s="41"/>
      <c r="M35" s="41"/>
      <c r="N35" s="41"/>
      <c r="O35" s="41"/>
      <c r="P35" s="66"/>
      <c r="Q35" s="41"/>
      <c r="R35" s="41"/>
      <c r="S35" s="41"/>
      <c r="T35" s="41"/>
      <c r="U35" s="41"/>
      <c r="V35" s="41"/>
      <c r="W35" s="66"/>
      <c r="X35" s="41"/>
      <c r="Y35" s="41"/>
      <c r="Z35" s="41"/>
      <c r="AA35" s="41"/>
      <c r="AB35" s="41"/>
      <c r="AC35" s="41"/>
      <c r="AD35" s="66"/>
      <c r="AE35" s="41"/>
      <c r="AF35" s="41"/>
      <c r="AG35" s="41"/>
      <c r="AH35" s="41"/>
      <c r="AI35" s="41"/>
      <c r="AJ35" s="41"/>
      <c r="AK35" s="66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</row>
    <row r="36" spans="1:56" ht="18.600000000000001" thickBot="1" x14ac:dyDescent="0.4">
      <c r="J36" s="181" t="s">
        <v>0</v>
      </c>
      <c r="K36" s="182"/>
      <c r="L36" s="182"/>
      <c r="M36" s="183"/>
      <c r="P36"/>
      <c r="Q36" s="184" t="s">
        <v>36</v>
      </c>
      <c r="R36" s="185"/>
      <c r="S36" s="185"/>
      <c r="T36" s="186"/>
      <c r="X36" s="190" t="s">
        <v>37</v>
      </c>
      <c r="Y36" s="191"/>
      <c r="Z36" s="191"/>
      <c r="AA36" s="192"/>
      <c r="AE36" s="193" t="s">
        <v>38</v>
      </c>
      <c r="AF36" s="194"/>
      <c r="AG36" s="194"/>
      <c r="AH36" s="195"/>
      <c r="AL36" s="187" t="s">
        <v>39</v>
      </c>
      <c r="AM36" s="188"/>
      <c r="AN36" s="188"/>
      <c r="AO36" s="189"/>
    </row>
    <row r="37" spans="1:56" ht="21.6" thickBot="1" x14ac:dyDescent="0.45">
      <c r="A37" s="1"/>
      <c r="B37" s="1"/>
      <c r="C37" s="1"/>
      <c r="D37" s="41"/>
      <c r="E37" s="40"/>
      <c r="F37" s="41"/>
      <c r="G37" s="1" t="s">
        <v>1</v>
      </c>
      <c r="H37" s="61"/>
      <c r="I37" s="61"/>
      <c r="J37" s="84" t="s">
        <v>2</v>
      </c>
      <c r="K37" s="85" t="s">
        <v>24</v>
      </c>
      <c r="L37" s="85" t="s">
        <v>28</v>
      </c>
      <c r="M37" s="86" t="s">
        <v>32</v>
      </c>
      <c r="P37"/>
      <c r="Q37" s="90" t="s">
        <v>2</v>
      </c>
      <c r="R37" s="91" t="s">
        <v>31</v>
      </c>
      <c r="S37" s="91" t="s">
        <v>19</v>
      </c>
      <c r="T37" s="92" t="s">
        <v>10</v>
      </c>
      <c r="X37" s="87" t="s">
        <v>2</v>
      </c>
      <c r="Y37" s="88" t="s">
        <v>30</v>
      </c>
      <c r="Z37" s="88" t="s">
        <v>9</v>
      </c>
      <c r="AA37" s="89" t="s">
        <v>33</v>
      </c>
      <c r="AE37" s="93" t="s">
        <v>2</v>
      </c>
      <c r="AF37" s="94" t="s">
        <v>18</v>
      </c>
      <c r="AG37" s="94" t="s">
        <v>29</v>
      </c>
      <c r="AH37" s="95" t="s">
        <v>15</v>
      </c>
      <c r="AL37" s="96" t="s">
        <v>41</v>
      </c>
      <c r="AM37" s="97" t="s">
        <v>42</v>
      </c>
      <c r="AN37" s="97" t="s">
        <v>43</v>
      </c>
      <c r="AO37" s="98" t="s">
        <v>44</v>
      </c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 ht="21.6" thickBot="1" x14ac:dyDescent="0.45">
      <c r="A38" s="1"/>
      <c r="B38" s="1"/>
      <c r="C38" s="1"/>
      <c r="D38" s="1"/>
      <c r="E38" s="1"/>
      <c r="F38" s="1"/>
      <c r="G38" s="1" t="s">
        <v>6</v>
      </c>
      <c r="H38" s="61"/>
      <c r="I38" s="61"/>
      <c r="J38" s="2" t="s">
        <v>7</v>
      </c>
      <c r="K38" s="3" t="s">
        <v>3</v>
      </c>
      <c r="L38" s="3" t="s">
        <v>29</v>
      </c>
      <c r="M38" s="4" t="s">
        <v>33</v>
      </c>
      <c r="P38"/>
      <c r="Q38" s="8" t="s">
        <v>7</v>
      </c>
      <c r="R38" s="9" t="s">
        <v>24</v>
      </c>
      <c r="S38" s="9" t="s">
        <v>35</v>
      </c>
      <c r="T38" s="10" t="s">
        <v>15</v>
      </c>
      <c r="X38" s="5" t="s">
        <v>7</v>
      </c>
      <c r="Y38" s="6" t="s">
        <v>31</v>
      </c>
      <c r="Z38" s="6" t="s">
        <v>14</v>
      </c>
      <c r="AA38" s="7" t="s">
        <v>34</v>
      </c>
      <c r="AE38" s="11" t="s">
        <v>7</v>
      </c>
      <c r="AF38" s="12" t="s">
        <v>30</v>
      </c>
      <c r="AG38" s="12" t="s">
        <v>4</v>
      </c>
      <c r="AH38" s="13" t="s">
        <v>20</v>
      </c>
      <c r="AL38" s="14" t="s">
        <v>45</v>
      </c>
      <c r="AM38" s="15" t="s">
        <v>46</v>
      </c>
      <c r="AN38" s="15" t="s">
        <v>47</v>
      </c>
      <c r="AO38" s="16" t="s">
        <v>48</v>
      </c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56" ht="21.6" thickBot="1" x14ac:dyDescent="0.45">
      <c r="A39" s="1"/>
      <c r="B39" s="1"/>
      <c r="C39" s="1"/>
      <c r="D39" s="1"/>
      <c r="E39" s="1"/>
      <c r="F39" s="1"/>
      <c r="G39" s="1" t="s">
        <v>11</v>
      </c>
      <c r="H39" s="61"/>
      <c r="I39" s="61"/>
      <c r="J39" s="2" t="s">
        <v>12</v>
      </c>
      <c r="K39" s="3" t="s">
        <v>8</v>
      </c>
      <c r="L39" s="3" t="s">
        <v>4</v>
      </c>
      <c r="M39" s="4" t="s">
        <v>34</v>
      </c>
      <c r="P39"/>
      <c r="Q39" s="8" t="s">
        <v>12</v>
      </c>
      <c r="R39" s="9" t="s">
        <v>3</v>
      </c>
      <c r="S39" s="9" t="s">
        <v>28</v>
      </c>
      <c r="T39" s="10" t="s">
        <v>20</v>
      </c>
      <c r="X39" s="5" t="s">
        <v>12</v>
      </c>
      <c r="Y39" s="6" t="s">
        <v>24</v>
      </c>
      <c r="Z39" s="6" t="s">
        <v>19</v>
      </c>
      <c r="AA39" s="7" t="s">
        <v>5</v>
      </c>
      <c r="AE39" s="11" t="s">
        <v>12</v>
      </c>
      <c r="AF39" s="12" t="s">
        <v>31</v>
      </c>
      <c r="AG39" s="12" t="s">
        <v>9</v>
      </c>
      <c r="AH39" s="13" t="s">
        <v>32</v>
      </c>
      <c r="AL39" s="14" t="s">
        <v>49</v>
      </c>
      <c r="AM39" s="15" t="s">
        <v>50</v>
      </c>
      <c r="AN39" s="15" t="s">
        <v>51</v>
      </c>
      <c r="AO39" s="16" t="s">
        <v>52</v>
      </c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6" ht="21.6" thickBot="1" x14ac:dyDescent="0.45">
      <c r="A40" s="1"/>
      <c r="B40" s="1"/>
      <c r="C40" s="1"/>
      <c r="D40" s="1"/>
      <c r="E40" s="1"/>
      <c r="F40" s="1"/>
      <c r="G40" s="1" t="s">
        <v>16</v>
      </c>
      <c r="H40" s="61"/>
      <c r="I40" s="61"/>
      <c r="J40" s="2" t="s">
        <v>17</v>
      </c>
      <c r="K40" s="3" t="s">
        <v>13</v>
      </c>
      <c r="L40" s="3" t="s">
        <v>9</v>
      </c>
      <c r="M40" s="4" t="s">
        <v>5</v>
      </c>
      <c r="P40"/>
      <c r="Q40" s="8" t="s">
        <v>17</v>
      </c>
      <c r="R40" s="9" t="s">
        <v>8</v>
      </c>
      <c r="S40" s="9" t="s">
        <v>29</v>
      </c>
      <c r="T40" s="10" t="s">
        <v>32</v>
      </c>
      <c r="X40" s="5" t="s">
        <v>17</v>
      </c>
      <c r="Y40" s="6" t="s">
        <v>3</v>
      </c>
      <c r="Z40" s="6" t="s">
        <v>35</v>
      </c>
      <c r="AA40" s="7" t="s">
        <v>10</v>
      </c>
      <c r="AE40" s="11" t="s">
        <v>17</v>
      </c>
      <c r="AF40" s="12" t="s">
        <v>24</v>
      </c>
      <c r="AG40" s="12" t="s">
        <v>14</v>
      </c>
      <c r="AH40" s="13" t="s">
        <v>33</v>
      </c>
      <c r="AL40" s="14" t="s">
        <v>53</v>
      </c>
      <c r="AM40" s="15" t="s">
        <v>54</v>
      </c>
      <c r="AN40" s="15" t="s">
        <v>55</v>
      </c>
      <c r="AO40" s="16" t="s">
        <v>56</v>
      </c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56" ht="21.6" thickBot="1" x14ac:dyDescent="0.45">
      <c r="G41" s="1" t="s">
        <v>21</v>
      </c>
      <c r="J41" s="2" t="s">
        <v>25</v>
      </c>
      <c r="K41" s="3" t="s">
        <v>18</v>
      </c>
      <c r="L41" s="3" t="s">
        <v>14</v>
      </c>
      <c r="M41" s="4" t="s">
        <v>10</v>
      </c>
      <c r="P41"/>
      <c r="Q41" s="8" t="s">
        <v>25</v>
      </c>
      <c r="R41" s="9" t="s">
        <v>13</v>
      </c>
      <c r="S41" s="9" t="s">
        <v>4</v>
      </c>
      <c r="T41" s="10" t="s">
        <v>33</v>
      </c>
      <c r="X41" s="5" t="s">
        <v>25</v>
      </c>
      <c r="Y41" s="6" t="s">
        <v>8</v>
      </c>
      <c r="Z41" s="6" t="s">
        <v>28</v>
      </c>
      <c r="AA41" s="7" t="s">
        <v>15</v>
      </c>
      <c r="AE41" s="11" t="s">
        <v>25</v>
      </c>
      <c r="AF41" s="12" t="s">
        <v>3</v>
      </c>
      <c r="AG41" s="12" t="s">
        <v>19</v>
      </c>
      <c r="AH41" s="13" t="s">
        <v>34</v>
      </c>
      <c r="AL41" s="14" t="s">
        <v>57</v>
      </c>
      <c r="AM41" s="15" t="s">
        <v>58</v>
      </c>
      <c r="AN41" s="15" t="s">
        <v>59</v>
      </c>
      <c r="AO41" s="16" t="s">
        <v>60</v>
      </c>
    </row>
    <row r="42" spans="1:56" ht="21.6" thickBot="1" x14ac:dyDescent="0.45">
      <c r="G42" s="1" t="s">
        <v>22</v>
      </c>
      <c r="J42" s="2" t="s">
        <v>26</v>
      </c>
      <c r="K42" s="3" t="s">
        <v>30</v>
      </c>
      <c r="L42" s="3" t="s">
        <v>19</v>
      </c>
      <c r="M42" s="4" t="s">
        <v>15</v>
      </c>
      <c r="P42"/>
      <c r="Q42" s="8" t="s">
        <v>26</v>
      </c>
      <c r="R42" s="9" t="s">
        <v>18</v>
      </c>
      <c r="S42" s="9" t="s">
        <v>9</v>
      </c>
      <c r="T42" s="10" t="s">
        <v>34</v>
      </c>
      <c r="X42" s="5" t="s">
        <v>26</v>
      </c>
      <c r="Y42" s="6" t="s">
        <v>13</v>
      </c>
      <c r="Z42" s="6" t="s">
        <v>29</v>
      </c>
      <c r="AA42" s="7" t="s">
        <v>20</v>
      </c>
      <c r="AE42" s="11" t="s">
        <v>26</v>
      </c>
      <c r="AF42" s="12" t="s">
        <v>8</v>
      </c>
      <c r="AG42" s="12" t="s">
        <v>35</v>
      </c>
      <c r="AH42" s="13" t="s">
        <v>5</v>
      </c>
      <c r="AL42" s="14" t="s">
        <v>61</v>
      </c>
      <c r="AM42" s="15" t="s">
        <v>62</v>
      </c>
      <c r="AN42" s="15" t="s">
        <v>63</v>
      </c>
      <c r="AO42" s="16" t="s">
        <v>65</v>
      </c>
    </row>
    <row r="43" spans="1:56" ht="21.6" thickBot="1" x14ac:dyDescent="0.45">
      <c r="G43" s="1" t="s">
        <v>23</v>
      </c>
      <c r="J43" s="2" t="s">
        <v>27</v>
      </c>
      <c r="K43" s="3" t="s">
        <v>31</v>
      </c>
      <c r="L43" s="3" t="s">
        <v>35</v>
      </c>
      <c r="M43" s="4" t="s">
        <v>20</v>
      </c>
      <c r="P43"/>
      <c r="Q43" s="8" t="s">
        <v>27</v>
      </c>
      <c r="R43" s="9" t="s">
        <v>30</v>
      </c>
      <c r="S43" s="9" t="s">
        <v>14</v>
      </c>
      <c r="T43" s="10" t="s">
        <v>5</v>
      </c>
      <c r="X43" s="5" t="s">
        <v>27</v>
      </c>
      <c r="Y43" s="6" t="s">
        <v>18</v>
      </c>
      <c r="Z43" s="6" t="s">
        <v>4</v>
      </c>
      <c r="AA43" s="7" t="s">
        <v>32</v>
      </c>
      <c r="AE43" s="11" t="s">
        <v>27</v>
      </c>
      <c r="AF43" s="12" t="s">
        <v>13</v>
      </c>
      <c r="AG43" s="12" t="s">
        <v>28</v>
      </c>
      <c r="AH43" s="13" t="s">
        <v>10</v>
      </c>
      <c r="AL43" s="14" t="s">
        <v>64</v>
      </c>
      <c r="AM43" s="15" t="s">
        <v>66</v>
      </c>
      <c r="AN43" s="15" t="s">
        <v>67</v>
      </c>
      <c r="AO43" s="16" t="s">
        <v>68</v>
      </c>
    </row>
    <row r="45" spans="1:56" ht="15" thickBot="1" x14ac:dyDescent="0.35">
      <c r="P45"/>
      <c r="Q45" s="60"/>
    </row>
    <row r="46" spans="1:56" ht="18.600000000000001" thickBot="1" x14ac:dyDescent="0.4">
      <c r="J46" s="181" t="s">
        <v>0</v>
      </c>
      <c r="K46" s="182"/>
      <c r="L46" s="182"/>
      <c r="M46" s="183"/>
      <c r="P46"/>
      <c r="Q46" s="184" t="s">
        <v>36</v>
      </c>
      <c r="R46" s="185"/>
      <c r="S46" s="185"/>
      <c r="T46" s="186"/>
      <c r="X46" s="190" t="s">
        <v>37</v>
      </c>
      <c r="Y46" s="191"/>
      <c r="Z46" s="191"/>
      <c r="AA46" s="192"/>
      <c r="AE46" s="193" t="s">
        <v>38</v>
      </c>
      <c r="AF46" s="194"/>
      <c r="AG46" s="194"/>
      <c r="AH46" s="195"/>
      <c r="AL46" s="187" t="s">
        <v>39</v>
      </c>
      <c r="AM46" s="188"/>
      <c r="AN46" s="188"/>
      <c r="AO46" s="189"/>
      <c r="AP46" t="s">
        <v>177</v>
      </c>
    </row>
    <row r="47" spans="1:56" ht="21.6" thickBot="1" x14ac:dyDescent="0.45">
      <c r="G47" s="1" t="s">
        <v>1</v>
      </c>
      <c r="H47" s="61"/>
      <c r="I47" s="61"/>
      <c r="J47" s="84" t="str">
        <f>VLOOKUP(J37, $E$5:$G$32, 3)</f>
        <v>Dioszegi</v>
      </c>
      <c r="K47" s="85" t="str">
        <f t="shared" ref="K47:M47" si="33">VLOOKUP(K37, $E$5:$G$32, 3)</f>
        <v>Dohnány</v>
      </c>
      <c r="L47" s="85" t="str">
        <f t="shared" si="33"/>
        <v>Turjak</v>
      </c>
      <c r="M47" s="86" t="str">
        <f t="shared" si="33"/>
        <v>Richtr</v>
      </c>
      <c r="P47"/>
      <c r="Q47" s="90" t="str">
        <f>VLOOKUP(Q37, $E$5:$G$32, 3)</f>
        <v>Dioszegi</v>
      </c>
      <c r="R47" s="91" t="str">
        <f t="shared" ref="R47:T47" si="34">VLOOKUP(R37, $E$5:$G$32, 3)</f>
        <v>Šagát</v>
      </c>
      <c r="S47" s="91" t="str">
        <f t="shared" si="34"/>
        <v>Zdychynec</v>
      </c>
      <c r="T47" s="92" t="str">
        <f t="shared" si="34"/>
        <v>Obst</v>
      </c>
      <c r="X47" s="87" t="str">
        <f>VLOOKUP(X37, $E$5:$G$32, 3)</f>
        <v>Dioszegi</v>
      </c>
      <c r="Y47" s="88" t="str">
        <f t="shared" ref="Y47:AA47" si="35">VLOOKUP(Y37, $E$5:$G$32, 3)</f>
        <v>Stadtrucker</v>
      </c>
      <c r="Z47" s="88" t="str">
        <f t="shared" si="35"/>
        <v>Havlíček</v>
      </c>
      <c r="AA47" s="89" t="str">
        <f t="shared" si="35"/>
        <v>Škaloud</v>
      </c>
      <c r="AE47" s="93" t="str">
        <f>VLOOKUP(AE37, $E$5:$G$32, 3)</f>
        <v>Dioszegi</v>
      </c>
      <c r="AF47" s="94" t="str">
        <f t="shared" ref="AF47:AH47" si="36">VLOOKUP(AF37, $E$5:$G$32, 3)</f>
        <v>Kobza</v>
      </c>
      <c r="AG47" s="94" t="str">
        <f t="shared" si="36"/>
        <v>Velčko</v>
      </c>
      <c r="AH47" s="95" t="str">
        <f t="shared" si="36"/>
        <v>Hlávek</v>
      </c>
      <c r="AL47" s="96" t="s">
        <v>41</v>
      </c>
      <c r="AM47" s="97" t="s">
        <v>42</v>
      </c>
      <c r="AN47" s="97" t="s">
        <v>43</v>
      </c>
      <c r="AO47" s="98" t="s">
        <v>44</v>
      </c>
    </row>
    <row r="48" spans="1:56" ht="21.6" thickBot="1" x14ac:dyDescent="0.45">
      <c r="G48" s="1" t="s">
        <v>6</v>
      </c>
      <c r="H48" s="61"/>
      <c r="I48" s="61"/>
      <c r="J48" s="2" t="str">
        <f t="shared" ref="J48:M53" si="37">VLOOKUP(J38, $E$5:$G$32, 3)</f>
        <v>Pastorek</v>
      </c>
      <c r="K48" s="3" t="str">
        <f t="shared" si="37"/>
        <v>Biely</v>
      </c>
      <c r="L48" s="3" t="str">
        <f t="shared" si="37"/>
        <v>Velčko</v>
      </c>
      <c r="M48" s="4" t="str">
        <f t="shared" si="37"/>
        <v>Škaloud</v>
      </c>
      <c r="P48"/>
      <c r="Q48" s="8" t="str">
        <f t="shared" ref="Q48:T48" si="38">VLOOKUP(Q38, $E$5:$G$32, 3)</f>
        <v>Pastorek</v>
      </c>
      <c r="R48" s="9" t="str">
        <f t="shared" si="38"/>
        <v>Dohnány</v>
      </c>
      <c r="S48" s="9" t="str">
        <f t="shared" si="38"/>
        <v>Pavlíková</v>
      </c>
      <c r="T48" s="10" t="str">
        <f t="shared" si="38"/>
        <v>Hlávek</v>
      </c>
      <c r="X48" s="5" t="str">
        <f t="shared" ref="X48:AA48" si="39">VLOOKUP(X38, $E$5:$G$32, 3)</f>
        <v>Pastorek</v>
      </c>
      <c r="Y48" s="6" t="str">
        <f t="shared" si="39"/>
        <v>Šagát</v>
      </c>
      <c r="Z48" s="6" t="str">
        <f t="shared" si="39"/>
        <v>Nocar</v>
      </c>
      <c r="AA48" s="7" t="str">
        <f t="shared" si="39"/>
        <v>Křapka</v>
      </c>
      <c r="AE48" s="11" t="str">
        <f t="shared" ref="AE48:AH48" si="40">VLOOKUP(AE38, $E$5:$G$32, 3)</f>
        <v>Pastorek</v>
      </c>
      <c r="AF48" s="12" t="str">
        <f t="shared" si="40"/>
        <v>Stadtrucker</v>
      </c>
      <c r="AG48" s="12" t="str">
        <f t="shared" si="40"/>
        <v>Berka</v>
      </c>
      <c r="AH48" s="13" t="str">
        <f t="shared" si="40"/>
        <v>Sabó</v>
      </c>
      <c r="AL48" s="14" t="s">
        <v>45</v>
      </c>
      <c r="AM48" s="15" t="s">
        <v>46</v>
      </c>
      <c r="AN48" s="15" t="s">
        <v>47</v>
      </c>
      <c r="AO48" s="16" t="s">
        <v>48</v>
      </c>
    </row>
    <row r="49" spans="7:41" ht="21.6" thickBot="1" x14ac:dyDescent="0.45">
      <c r="G49" s="1" t="s">
        <v>11</v>
      </c>
      <c r="H49" s="61"/>
      <c r="I49" s="61"/>
      <c r="J49" s="2" t="str">
        <f t="shared" si="37"/>
        <v>Krejsa</v>
      </c>
      <c r="K49" s="3" t="str">
        <f t="shared" si="37"/>
        <v>Hegyi</v>
      </c>
      <c r="L49" s="3" t="str">
        <f t="shared" si="37"/>
        <v>Berka</v>
      </c>
      <c r="M49" s="4" t="str">
        <f t="shared" si="37"/>
        <v>Křapka</v>
      </c>
      <c r="P49"/>
      <c r="Q49" s="8" t="str">
        <f t="shared" ref="Q49:T49" si="41">VLOOKUP(Q39, $E$5:$G$32, 3)</f>
        <v>Krejsa</v>
      </c>
      <c r="R49" s="9" t="str">
        <f t="shared" si="41"/>
        <v>Biely</v>
      </c>
      <c r="S49" s="9" t="str">
        <f t="shared" si="41"/>
        <v>Turjak</v>
      </c>
      <c r="T49" s="10" t="str">
        <f t="shared" si="41"/>
        <v>Sabó</v>
      </c>
      <c r="X49" s="5" t="str">
        <f t="shared" ref="X49:AA49" si="42">VLOOKUP(X39, $E$5:$G$32, 3)</f>
        <v>Krejsa</v>
      </c>
      <c r="Y49" s="6" t="str">
        <f t="shared" si="42"/>
        <v>Dohnány</v>
      </c>
      <c r="Z49" s="6" t="str">
        <f t="shared" si="42"/>
        <v>Zdychynec</v>
      </c>
      <c r="AA49" s="7" t="str">
        <f t="shared" si="42"/>
        <v>Hudý</v>
      </c>
      <c r="AE49" s="11" t="str">
        <f t="shared" ref="AE49:AH49" si="43">VLOOKUP(AE39, $E$5:$G$32, 3)</f>
        <v>Krejsa</v>
      </c>
      <c r="AF49" s="12" t="str">
        <f t="shared" si="43"/>
        <v>Šagát</v>
      </c>
      <c r="AG49" s="12" t="str">
        <f t="shared" si="43"/>
        <v>Havlíček</v>
      </c>
      <c r="AH49" s="13" t="str">
        <f t="shared" si="43"/>
        <v>Richtr</v>
      </c>
      <c r="AL49" s="14" t="s">
        <v>49</v>
      </c>
      <c r="AM49" s="15" t="s">
        <v>50</v>
      </c>
      <c r="AN49" s="15" t="s">
        <v>51</v>
      </c>
      <c r="AO49" s="16" t="s">
        <v>52</v>
      </c>
    </row>
    <row r="50" spans="7:41" ht="21.6" thickBot="1" x14ac:dyDescent="0.45">
      <c r="G50" s="1" t="s">
        <v>16</v>
      </c>
      <c r="H50" s="61"/>
      <c r="I50" s="61"/>
      <c r="J50" s="2" t="str">
        <f t="shared" si="37"/>
        <v>Kollár</v>
      </c>
      <c r="K50" s="3" t="str">
        <f t="shared" si="37"/>
        <v>Šuška</v>
      </c>
      <c r="L50" s="3" t="str">
        <f t="shared" si="37"/>
        <v>Havlíček</v>
      </c>
      <c r="M50" s="4" t="str">
        <f t="shared" si="37"/>
        <v>Hudý</v>
      </c>
      <c r="P50"/>
      <c r="Q50" s="8" t="str">
        <f t="shared" ref="Q50:T50" si="44">VLOOKUP(Q40, $E$5:$G$32, 3)</f>
        <v>Kollár</v>
      </c>
      <c r="R50" s="9" t="str">
        <f t="shared" si="44"/>
        <v>Hegyi</v>
      </c>
      <c r="S50" s="9" t="str">
        <f t="shared" si="44"/>
        <v>Velčko</v>
      </c>
      <c r="T50" s="10" t="str">
        <f t="shared" si="44"/>
        <v>Richtr</v>
      </c>
      <c r="X50" s="5" t="str">
        <f t="shared" ref="X50:AA50" si="45">VLOOKUP(X40, $E$5:$G$32, 3)</f>
        <v>Kollár</v>
      </c>
      <c r="Y50" s="6" t="str">
        <f t="shared" si="45"/>
        <v>Biely</v>
      </c>
      <c r="Z50" s="6" t="str">
        <f t="shared" si="45"/>
        <v>Pavlíková</v>
      </c>
      <c r="AA50" s="7" t="str">
        <f t="shared" si="45"/>
        <v>Obst</v>
      </c>
      <c r="AE50" s="11" t="str">
        <f t="shared" ref="AE50:AH50" si="46">VLOOKUP(AE40, $E$5:$G$32, 3)</f>
        <v>Kollár</v>
      </c>
      <c r="AF50" s="12" t="str">
        <f t="shared" si="46"/>
        <v>Dohnány</v>
      </c>
      <c r="AG50" s="12" t="str">
        <f t="shared" si="46"/>
        <v>Nocar</v>
      </c>
      <c r="AH50" s="13" t="str">
        <f t="shared" si="46"/>
        <v>Škaloud</v>
      </c>
      <c r="AL50" s="14" t="s">
        <v>53</v>
      </c>
      <c r="AM50" s="15" t="s">
        <v>54</v>
      </c>
      <c r="AN50" s="15" t="s">
        <v>55</v>
      </c>
      <c r="AO50" s="16" t="s">
        <v>56</v>
      </c>
    </row>
    <row r="51" spans="7:41" ht="21.6" thickBot="1" x14ac:dyDescent="0.45">
      <c r="G51" s="1" t="s">
        <v>21</v>
      </c>
      <c r="J51" s="2" t="str">
        <f t="shared" si="37"/>
        <v>Leskovský</v>
      </c>
      <c r="K51" s="3" t="str">
        <f t="shared" si="37"/>
        <v>Kobza</v>
      </c>
      <c r="L51" s="3" t="str">
        <f t="shared" si="37"/>
        <v>Nocar</v>
      </c>
      <c r="M51" s="4" t="str">
        <f t="shared" si="37"/>
        <v>Obst</v>
      </c>
      <c r="P51"/>
      <c r="Q51" s="8" t="str">
        <f t="shared" ref="Q51:T51" si="47">VLOOKUP(Q41, $E$5:$G$32, 3)</f>
        <v>Leskovský</v>
      </c>
      <c r="R51" s="9" t="str">
        <f t="shared" si="47"/>
        <v>Šuška</v>
      </c>
      <c r="S51" s="9" t="str">
        <f t="shared" si="47"/>
        <v>Berka</v>
      </c>
      <c r="T51" s="10" t="str">
        <f t="shared" si="47"/>
        <v>Škaloud</v>
      </c>
      <c r="X51" s="5" t="str">
        <f t="shared" ref="X51:AA51" si="48">VLOOKUP(X41, $E$5:$G$32, 3)</f>
        <v>Leskovský</v>
      </c>
      <c r="Y51" s="6" t="str">
        <f t="shared" si="48"/>
        <v>Hegyi</v>
      </c>
      <c r="Z51" s="6" t="str">
        <f t="shared" si="48"/>
        <v>Turjak</v>
      </c>
      <c r="AA51" s="7" t="str">
        <f t="shared" si="48"/>
        <v>Hlávek</v>
      </c>
      <c r="AE51" s="11" t="str">
        <f t="shared" ref="AE51:AH51" si="49">VLOOKUP(AE41, $E$5:$G$32, 3)</f>
        <v>Leskovský</v>
      </c>
      <c r="AF51" s="12" t="str">
        <f t="shared" si="49"/>
        <v>Biely</v>
      </c>
      <c r="AG51" s="12" t="str">
        <f t="shared" si="49"/>
        <v>Zdychynec</v>
      </c>
      <c r="AH51" s="13" t="str">
        <f t="shared" si="49"/>
        <v>Křapka</v>
      </c>
      <c r="AL51" s="14" t="s">
        <v>57</v>
      </c>
      <c r="AM51" s="15" t="s">
        <v>58</v>
      </c>
      <c r="AN51" s="15" t="s">
        <v>59</v>
      </c>
      <c r="AO51" s="16" t="s">
        <v>60</v>
      </c>
    </row>
    <row r="52" spans="7:41" ht="21.6" thickBot="1" x14ac:dyDescent="0.45">
      <c r="G52" s="1" t="s">
        <v>22</v>
      </c>
      <c r="J52" s="2" t="str">
        <f t="shared" si="37"/>
        <v>Gregor</v>
      </c>
      <c r="K52" s="3" t="str">
        <f t="shared" si="37"/>
        <v>Stadtrucker</v>
      </c>
      <c r="L52" s="3" t="str">
        <f t="shared" si="37"/>
        <v>Zdychynec</v>
      </c>
      <c r="M52" s="4" t="str">
        <f t="shared" si="37"/>
        <v>Hlávek</v>
      </c>
      <c r="P52"/>
      <c r="Q52" s="8" t="str">
        <f t="shared" ref="Q52:T52" si="50">VLOOKUP(Q42, $E$5:$G$32, 3)</f>
        <v>Gregor</v>
      </c>
      <c r="R52" s="9" t="str">
        <f t="shared" si="50"/>
        <v>Kobza</v>
      </c>
      <c r="S52" s="9" t="str">
        <f t="shared" si="50"/>
        <v>Havlíček</v>
      </c>
      <c r="T52" s="10" t="str">
        <f t="shared" si="50"/>
        <v>Křapka</v>
      </c>
      <c r="X52" s="5" t="str">
        <f t="shared" ref="X52:AA52" si="51">VLOOKUP(X42, $E$5:$G$32, 3)</f>
        <v>Gregor</v>
      </c>
      <c r="Y52" s="6" t="str">
        <f t="shared" si="51"/>
        <v>Šuška</v>
      </c>
      <c r="Z52" s="6" t="str">
        <f t="shared" si="51"/>
        <v>Velčko</v>
      </c>
      <c r="AA52" s="7" t="str">
        <f t="shared" si="51"/>
        <v>Sabó</v>
      </c>
      <c r="AE52" s="11" t="str">
        <f t="shared" ref="AE52:AH52" si="52">VLOOKUP(AE42, $E$5:$G$32, 3)</f>
        <v>Gregor</v>
      </c>
      <c r="AF52" s="12" t="str">
        <f t="shared" si="52"/>
        <v>Hegyi</v>
      </c>
      <c r="AG52" s="12" t="str">
        <f t="shared" si="52"/>
        <v>Pavlíková</v>
      </c>
      <c r="AH52" s="13" t="str">
        <f t="shared" si="52"/>
        <v>Hudý</v>
      </c>
      <c r="AL52" s="14" t="s">
        <v>61</v>
      </c>
      <c r="AM52" s="15" t="s">
        <v>62</v>
      </c>
      <c r="AN52" s="15" t="s">
        <v>63</v>
      </c>
      <c r="AO52" s="16" t="s">
        <v>65</v>
      </c>
    </row>
    <row r="53" spans="7:41" ht="21.6" thickBot="1" x14ac:dyDescent="0.45">
      <c r="G53" s="1" t="s">
        <v>23</v>
      </c>
      <c r="J53" s="2" t="str">
        <f t="shared" si="37"/>
        <v>Urban</v>
      </c>
      <c r="K53" s="3" t="str">
        <f t="shared" si="37"/>
        <v>Šagát</v>
      </c>
      <c r="L53" s="3" t="str">
        <f t="shared" si="37"/>
        <v>Pavlíková</v>
      </c>
      <c r="M53" s="4" t="str">
        <f t="shared" si="37"/>
        <v>Sabó</v>
      </c>
      <c r="P53"/>
      <c r="Q53" s="8" t="str">
        <f t="shared" ref="Q53:T53" si="53">VLOOKUP(Q43, $E$5:$G$32, 3)</f>
        <v>Urban</v>
      </c>
      <c r="R53" s="9" t="str">
        <f t="shared" si="53"/>
        <v>Stadtrucker</v>
      </c>
      <c r="S53" s="9" t="str">
        <f t="shared" si="53"/>
        <v>Nocar</v>
      </c>
      <c r="T53" s="10" t="str">
        <f t="shared" si="53"/>
        <v>Hudý</v>
      </c>
      <c r="X53" s="5" t="str">
        <f t="shared" ref="X53:AA53" si="54">VLOOKUP(X43, $E$5:$G$32, 3)</f>
        <v>Urban</v>
      </c>
      <c r="Y53" s="6" t="str">
        <f t="shared" si="54"/>
        <v>Kobza</v>
      </c>
      <c r="Z53" s="6" t="str">
        <f t="shared" si="54"/>
        <v>Berka</v>
      </c>
      <c r="AA53" s="7" t="str">
        <f t="shared" si="54"/>
        <v>Richtr</v>
      </c>
      <c r="AE53" s="11" t="str">
        <f t="shared" ref="AE53:AH53" si="55">VLOOKUP(AE43, $E$5:$G$32, 3)</f>
        <v>Urban</v>
      </c>
      <c r="AF53" s="12" t="str">
        <f t="shared" si="55"/>
        <v>Šuška</v>
      </c>
      <c r="AG53" s="12" t="str">
        <f t="shared" si="55"/>
        <v>Turjak</v>
      </c>
      <c r="AH53" s="13" t="str">
        <f t="shared" si="55"/>
        <v>Obst</v>
      </c>
      <c r="AL53" s="14" t="s">
        <v>64</v>
      </c>
      <c r="AM53" s="15" t="s">
        <v>66</v>
      </c>
      <c r="AN53" s="15" t="s">
        <v>67</v>
      </c>
      <c r="AO53" s="16" t="s">
        <v>68</v>
      </c>
    </row>
  </sheetData>
  <autoFilter ref="A4:BE34"/>
  <mergeCells count="80">
    <mergeCell ref="AR1:AX3"/>
    <mergeCell ref="I1:O3"/>
    <mergeCell ref="P1:V3"/>
    <mergeCell ref="W1:AC3"/>
    <mergeCell ref="AD1:AJ3"/>
    <mergeCell ref="AK1:AQ3"/>
    <mergeCell ref="AY5:AY8"/>
    <mergeCell ref="AZ5:AZ8"/>
    <mergeCell ref="BA5:BA8"/>
    <mergeCell ref="BB5:BB8"/>
    <mergeCell ref="BD5:BD8"/>
    <mergeCell ref="BC5:BC8"/>
    <mergeCell ref="J46:M46"/>
    <mergeCell ref="Q46:T46"/>
    <mergeCell ref="AL46:AO46"/>
    <mergeCell ref="A5:A8"/>
    <mergeCell ref="D5:D8"/>
    <mergeCell ref="A17:A20"/>
    <mergeCell ref="D17:D20"/>
    <mergeCell ref="X36:AA36"/>
    <mergeCell ref="X46:AA46"/>
    <mergeCell ref="AE36:AH36"/>
    <mergeCell ref="AE46:AH46"/>
    <mergeCell ref="BD9:BD12"/>
    <mergeCell ref="A13:A16"/>
    <mergeCell ref="D13:D16"/>
    <mergeCell ref="AY13:AY16"/>
    <mergeCell ref="AZ13:AZ16"/>
    <mergeCell ref="BA13:BA16"/>
    <mergeCell ref="BB13:BB16"/>
    <mergeCell ref="BD13:BD16"/>
    <mergeCell ref="A9:A12"/>
    <mergeCell ref="D9:D12"/>
    <mergeCell ref="AY9:AY12"/>
    <mergeCell ref="AZ9:AZ12"/>
    <mergeCell ref="BA9:BA12"/>
    <mergeCell ref="BB9:BB12"/>
    <mergeCell ref="AY17:AY20"/>
    <mergeCell ref="AZ17:AZ20"/>
    <mergeCell ref="BA17:BA20"/>
    <mergeCell ref="BD17:BD20"/>
    <mergeCell ref="J36:M36"/>
    <mergeCell ref="AY21:AY24"/>
    <mergeCell ref="AZ21:AZ24"/>
    <mergeCell ref="BB17:BB20"/>
    <mergeCell ref="BA21:BA24"/>
    <mergeCell ref="BB21:BB24"/>
    <mergeCell ref="BD21:BD24"/>
    <mergeCell ref="AY25:AY28"/>
    <mergeCell ref="AZ25:AZ28"/>
    <mergeCell ref="Q36:T36"/>
    <mergeCell ref="AL36:AO36"/>
    <mergeCell ref="BA25:BA28"/>
    <mergeCell ref="BB25:BB28"/>
    <mergeCell ref="BD25:BD28"/>
    <mergeCell ref="AY29:AY32"/>
    <mergeCell ref="BD29:BD32"/>
    <mergeCell ref="A21:A24"/>
    <mergeCell ref="D21:D24"/>
    <mergeCell ref="A25:A28"/>
    <mergeCell ref="D25:D28"/>
    <mergeCell ref="A29:A32"/>
    <mergeCell ref="D29:D32"/>
    <mergeCell ref="BC29:BC32"/>
    <mergeCell ref="BE21:BE24"/>
    <mergeCell ref="BE25:BE28"/>
    <mergeCell ref="BE29:BE32"/>
    <mergeCell ref="AY1:BE3"/>
    <mergeCell ref="BE5:BE8"/>
    <mergeCell ref="BE9:BE12"/>
    <mergeCell ref="BE13:BE16"/>
    <mergeCell ref="BE17:BE20"/>
    <mergeCell ref="BC9:BC12"/>
    <mergeCell ref="BC13:BC16"/>
    <mergeCell ref="BC17:BC20"/>
    <mergeCell ref="BC21:BC24"/>
    <mergeCell ref="BC25:BC28"/>
    <mergeCell ref="AZ29:AZ32"/>
    <mergeCell ref="BA29:BA32"/>
    <mergeCell ref="BB29:BB3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15" zoomScale="85" zoomScaleNormal="85" workbookViewId="0">
      <selection activeCell="M5" sqref="M5:M32"/>
    </sheetView>
  </sheetViews>
  <sheetFormatPr defaultRowHeight="14.4" x14ac:dyDescent="0.3"/>
  <cols>
    <col min="1" max="1" width="2.21875" customWidth="1"/>
    <col min="2" max="2" width="9.6640625" hidden="1" customWidth="1"/>
    <col min="3" max="3" width="9.77734375" bestFit="1" customWidth="1"/>
    <col min="4" max="4" width="17.21875" bestFit="1" customWidth="1"/>
    <col min="5" max="5" width="3.88671875" bestFit="1" customWidth="1"/>
    <col min="6" max="6" width="8.5546875" bestFit="1" customWidth="1"/>
    <col min="7" max="7" width="11.77734375" style="60" bestFit="1" customWidth="1"/>
    <col min="8" max="8" width="4.21875" style="60" customWidth="1"/>
    <col min="13" max="13" width="4.21875" style="60" bestFit="1" customWidth="1"/>
  </cols>
  <sheetData>
    <row r="1" spans="1:13" ht="14.55" customHeight="1" x14ac:dyDescent="0.3">
      <c r="A1" s="17"/>
      <c r="B1" s="17"/>
      <c r="C1" s="17"/>
      <c r="D1" s="17"/>
      <c r="E1" s="17"/>
      <c r="F1" s="17"/>
      <c r="G1" s="17"/>
      <c r="H1" s="17"/>
      <c r="I1" s="199" t="s">
        <v>124</v>
      </c>
      <c r="J1" s="199"/>
      <c r="K1" s="199"/>
      <c r="L1" s="199"/>
      <c r="M1" s="200"/>
    </row>
    <row r="2" spans="1:13" ht="14.55" customHeight="1" x14ac:dyDescent="0.3">
      <c r="A2" s="17"/>
      <c r="B2" s="17"/>
      <c r="C2" s="17"/>
      <c r="D2" s="17"/>
      <c r="E2" s="17"/>
      <c r="F2" s="17"/>
      <c r="G2" s="17"/>
      <c r="H2" s="17"/>
      <c r="I2" s="199"/>
      <c r="J2" s="199"/>
      <c r="K2" s="199"/>
      <c r="L2" s="199"/>
      <c r="M2" s="200"/>
    </row>
    <row r="3" spans="1:13" ht="15" customHeight="1" thickBot="1" x14ac:dyDescent="0.35">
      <c r="A3" s="17"/>
      <c r="B3" s="17"/>
      <c r="C3" s="17"/>
      <c r="D3" s="17"/>
      <c r="E3" s="17"/>
      <c r="F3" s="17"/>
      <c r="G3" s="17"/>
      <c r="H3" s="17"/>
      <c r="I3" s="199"/>
      <c r="J3" s="199"/>
      <c r="K3" s="199"/>
      <c r="L3" s="199"/>
      <c r="M3" s="200"/>
    </row>
    <row r="4" spans="1:13" ht="18.600000000000001" thickBot="1" x14ac:dyDescent="0.4">
      <c r="A4" t="s">
        <v>71</v>
      </c>
      <c r="B4" s="18" t="s">
        <v>71</v>
      </c>
      <c r="C4" s="19" t="s">
        <v>72</v>
      </c>
      <c r="D4" s="19" t="s">
        <v>73</v>
      </c>
      <c r="E4" s="19" t="s">
        <v>74</v>
      </c>
      <c r="F4" s="32" t="s">
        <v>75</v>
      </c>
      <c r="G4" s="32" t="s">
        <v>76</v>
      </c>
      <c r="H4" s="19" t="s">
        <v>74</v>
      </c>
      <c r="I4" s="73" t="s">
        <v>77</v>
      </c>
      <c r="J4" s="74" t="s">
        <v>78</v>
      </c>
      <c r="K4" s="74" t="s">
        <v>79</v>
      </c>
      <c r="L4" s="74" t="s">
        <v>80</v>
      </c>
      <c r="M4" s="75" t="s">
        <v>81</v>
      </c>
    </row>
    <row r="5" spans="1:13" ht="18" x14ac:dyDescent="0.35">
      <c r="A5" s="31" t="s">
        <v>107</v>
      </c>
      <c r="B5" s="175" t="s">
        <v>107</v>
      </c>
      <c r="C5" s="105">
        <v>1</v>
      </c>
      <c r="D5" s="178" t="s">
        <v>131</v>
      </c>
      <c r="E5" s="106" t="s">
        <v>2</v>
      </c>
      <c r="F5" s="99" t="s">
        <v>178</v>
      </c>
      <c r="G5" s="100" t="s">
        <v>132</v>
      </c>
      <c r="H5" s="33">
        <v>1</v>
      </c>
      <c r="I5" s="34">
        <v>4.62</v>
      </c>
      <c r="J5" s="35">
        <v>44</v>
      </c>
      <c r="K5" s="36">
        <v>1.2</v>
      </c>
      <c r="L5" s="36">
        <v>5.82</v>
      </c>
      <c r="M5" s="117">
        <v>18</v>
      </c>
    </row>
    <row r="6" spans="1:13" ht="18" x14ac:dyDescent="0.35">
      <c r="A6" s="31" t="s">
        <v>107</v>
      </c>
      <c r="B6" s="176"/>
      <c r="C6" s="107">
        <v>2</v>
      </c>
      <c r="D6" s="179"/>
      <c r="E6" s="108" t="s">
        <v>7</v>
      </c>
      <c r="F6" s="101" t="s">
        <v>110</v>
      </c>
      <c r="G6" s="102" t="s">
        <v>133</v>
      </c>
      <c r="H6">
        <v>2</v>
      </c>
      <c r="I6" s="39">
        <v>4.46</v>
      </c>
      <c r="J6" s="40">
        <v>30</v>
      </c>
      <c r="K6" s="51">
        <v>-0.4</v>
      </c>
      <c r="L6" s="51">
        <v>4.0599999999999996</v>
      </c>
      <c r="M6" s="118">
        <v>15</v>
      </c>
    </row>
    <row r="7" spans="1:13" ht="18" x14ac:dyDescent="0.35">
      <c r="A7" s="31" t="s">
        <v>107</v>
      </c>
      <c r="B7" s="176"/>
      <c r="C7" s="107">
        <v>3</v>
      </c>
      <c r="D7" s="179"/>
      <c r="E7" s="108" t="s">
        <v>12</v>
      </c>
      <c r="F7" s="101" t="s">
        <v>111</v>
      </c>
      <c r="G7" s="102" t="s">
        <v>134</v>
      </c>
      <c r="H7" s="111">
        <v>3</v>
      </c>
      <c r="I7" s="39">
        <v>5.32</v>
      </c>
      <c r="J7" s="52">
        <v>0</v>
      </c>
      <c r="K7" s="51">
        <v>-12.48</v>
      </c>
      <c r="L7" s="51">
        <v>-7.16</v>
      </c>
      <c r="M7" s="118">
        <v>7</v>
      </c>
    </row>
    <row r="8" spans="1:13" ht="18.600000000000001" thickBot="1" x14ac:dyDescent="0.4">
      <c r="A8" s="31" t="s">
        <v>107</v>
      </c>
      <c r="B8" s="177"/>
      <c r="C8" s="109">
        <v>4</v>
      </c>
      <c r="D8" s="180"/>
      <c r="E8" s="110" t="s">
        <v>17</v>
      </c>
      <c r="F8" s="103" t="s">
        <v>111</v>
      </c>
      <c r="G8" s="104" t="s">
        <v>179</v>
      </c>
      <c r="H8" s="45">
        <v>4</v>
      </c>
      <c r="I8" s="46">
        <v>-10.96</v>
      </c>
      <c r="J8" s="47">
        <v>46</v>
      </c>
      <c r="K8" s="48">
        <v>1.52</v>
      </c>
      <c r="L8" s="48">
        <v>-9.4400000000000013</v>
      </c>
      <c r="M8" s="119">
        <v>6</v>
      </c>
    </row>
    <row r="9" spans="1:13" ht="18" x14ac:dyDescent="0.35">
      <c r="A9" s="31" t="s">
        <v>108</v>
      </c>
      <c r="B9" s="175" t="s">
        <v>108</v>
      </c>
      <c r="C9" s="105">
        <v>1</v>
      </c>
      <c r="D9" s="178" t="s">
        <v>128</v>
      </c>
      <c r="E9" s="106" t="s">
        <v>3</v>
      </c>
      <c r="F9" s="99" t="s">
        <v>135</v>
      </c>
      <c r="G9" s="100" t="s">
        <v>136</v>
      </c>
      <c r="H9" s="33">
        <v>5</v>
      </c>
      <c r="I9" s="34">
        <v>-2.08</v>
      </c>
      <c r="J9" s="35">
        <v>10</v>
      </c>
      <c r="K9" s="36">
        <v>-4.24</v>
      </c>
      <c r="L9" s="36">
        <v>-6.32</v>
      </c>
      <c r="M9" s="117">
        <v>8</v>
      </c>
    </row>
    <row r="10" spans="1:13" ht="18" x14ac:dyDescent="0.35">
      <c r="A10" s="31" t="s">
        <v>108</v>
      </c>
      <c r="B10" s="176"/>
      <c r="C10" s="107">
        <v>2</v>
      </c>
      <c r="D10" s="179"/>
      <c r="E10" s="108" t="s">
        <v>8</v>
      </c>
      <c r="F10" s="101" t="s">
        <v>137</v>
      </c>
      <c r="G10" s="102" t="s">
        <v>138</v>
      </c>
      <c r="H10" s="111">
        <v>6</v>
      </c>
      <c r="I10" s="39">
        <v>13.34</v>
      </c>
      <c r="J10" s="52">
        <v>36</v>
      </c>
      <c r="K10" s="51">
        <v>0.56000000000000005</v>
      </c>
      <c r="L10" s="51">
        <v>13.9</v>
      </c>
      <c r="M10" s="112">
        <v>27</v>
      </c>
    </row>
    <row r="11" spans="1:13" ht="18" x14ac:dyDescent="0.35">
      <c r="A11" s="31" t="s">
        <v>108</v>
      </c>
      <c r="B11" s="176"/>
      <c r="C11" s="107">
        <v>3</v>
      </c>
      <c r="D11" s="179"/>
      <c r="E11" s="108" t="s">
        <v>13</v>
      </c>
      <c r="F11" s="101" t="s">
        <v>139</v>
      </c>
      <c r="G11" s="102" t="s">
        <v>140</v>
      </c>
      <c r="H11" s="111">
        <v>7</v>
      </c>
      <c r="I11" s="39">
        <v>0.38</v>
      </c>
      <c r="J11" s="52">
        <v>70</v>
      </c>
      <c r="K11" s="51">
        <v>6.96</v>
      </c>
      <c r="L11" s="51">
        <v>7.34</v>
      </c>
      <c r="M11" s="118">
        <v>21</v>
      </c>
    </row>
    <row r="12" spans="1:13" ht="18.600000000000001" thickBot="1" x14ac:dyDescent="0.4">
      <c r="A12" s="31" t="s">
        <v>108</v>
      </c>
      <c r="B12" s="177"/>
      <c r="C12" s="109">
        <v>4</v>
      </c>
      <c r="D12" s="180"/>
      <c r="E12" s="110" t="s">
        <v>18</v>
      </c>
      <c r="F12" s="103" t="s">
        <v>141</v>
      </c>
      <c r="G12" s="104" t="s">
        <v>142</v>
      </c>
      <c r="H12" s="45">
        <v>8</v>
      </c>
      <c r="I12" s="46">
        <v>3.38</v>
      </c>
      <c r="J12" s="47">
        <v>7</v>
      </c>
      <c r="K12" s="48">
        <v>-1.48</v>
      </c>
      <c r="L12" s="48">
        <v>1.9</v>
      </c>
      <c r="M12" s="119">
        <v>13</v>
      </c>
    </row>
    <row r="13" spans="1:13" ht="18" x14ac:dyDescent="0.35">
      <c r="A13" s="31" t="s">
        <v>40</v>
      </c>
      <c r="B13" s="175" t="s">
        <v>40</v>
      </c>
      <c r="C13" s="105">
        <v>1</v>
      </c>
      <c r="D13" s="178" t="s">
        <v>130</v>
      </c>
      <c r="E13" s="106" t="s">
        <v>4</v>
      </c>
      <c r="F13" s="99" t="s">
        <v>112</v>
      </c>
      <c r="G13" s="100" t="s">
        <v>143</v>
      </c>
      <c r="H13" s="33">
        <v>9</v>
      </c>
      <c r="I13" s="34">
        <v>-26.74</v>
      </c>
      <c r="J13" s="35">
        <v>0</v>
      </c>
      <c r="K13" s="36">
        <v>-5.2</v>
      </c>
      <c r="L13" s="36">
        <v>-31.939999999999998</v>
      </c>
      <c r="M13" s="117">
        <v>1</v>
      </c>
    </row>
    <row r="14" spans="1:13" ht="18" x14ac:dyDescent="0.35">
      <c r="A14" s="31" t="s">
        <v>40</v>
      </c>
      <c r="B14" s="176"/>
      <c r="C14" s="107">
        <v>2</v>
      </c>
      <c r="D14" s="179"/>
      <c r="E14" s="108" t="s">
        <v>9</v>
      </c>
      <c r="F14" s="101" t="s">
        <v>144</v>
      </c>
      <c r="G14" s="102" t="s">
        <v>145</v>
      </c>
      <c r="H14" s="111">
        <v>10</v>
      </c>
      <c r="I14" s="39">
        <v>3</v>
      </c>
      <c r="J14" s="52">
        <v>78</v>
      </c>
      <c r="K14" s="51">
        <v>6.6400000000000006</v>
      </c>
      <c r="L14" s="51">
        <v>9.64</v>
      </c>
      <c r="M14" s="118">
        <v>23</v>
      </c>
    </row>
    <row r="15" spans="1:13" ht="18" x14ac:dyDescent="0.35">
      <c r="A15" s="31" t="s">
        <v>40</v>
      </c>
      <c r="B15" s="176"/>
      <c r="C15" s="107">
        <v>3</v>
      </c>
      <c r="D15" s="179"/>
      <c r="E15" s="108" t="s">
        <v>14</v>
      </c>
      <c r="F15" s="101" t="s">
        <v>146</v>
      </c>
      <c r="G15" s="102" t="s">
        <v>147</v>
      </c>
      <c r="H15" s="111">
        <v>11</v>
      </c>
      <c r="I15" s="39">
        <v>-2.56</v>
      </c>
      <c r="J15" s="52">
        <v>0</v>
      </c>
      <c r="K15" s="51">
        <v>-12.48</v>
      </c>
      <c r="L15" s="51">
        <v>-15.040000000000001</v>
      </c>
      <c r="M15" s="118">
        <v>3</v>
      </c>
    </row>
    <row r="16" spans="1:13" ht="18.600000000000001" thickBot="1" x14ac:dyDescent="0.4">
      <c r="A16" s="31" t="s">
        <v>40</v>
      </c>
      <c r="B16" s="176"/>
      <c r="C16" s="107">
        <v>4</v>
      </c>
      <c r="D16" s="180"/>
      <c r="E16" s="108" t="s">
        <v>19</v>
      </c>
      <c r="F16" s="103" t="s">
        <v>148</v>
      </c>
      <c r="G16" s="104" t="s">
        <v>149</v>
      </c>
      <c r="H16" s="45">
        <v>12</v>
      </c>
      <c r="I16" s="39">
        <v>-0.22</v>
      </c>
      <c r="J16" s="47">
        <v>60</v>
      </c>
      <c r="K16" s="51">
        <v>2.2400000000000002</v>
      </c>
      <c r="L16" s="51">
        <v>2.02</v>
      </c>
      <c r="M16" s="119">
        <v>14</v>
      </c>
    </row>
    <row r="17" spans="1:13" ht="18" x14ac:dyDescent="0.35">
      <c r="A17" s="31" t="s">
        <v>113</v>
      </c>
      <c r="B17" s="175" t="s">
        <v>113</v>
      </c>
      <c r="C17" s="105">
        <v>1</v>
      </c>
      <c r="D17" s="178" t="s">
        <v>129</v>
      </c>
      <c r="E17" s="106" t="s">
        <v>5</v>
      </c>
      <c r="F17" s="99" t="s">
        <v>150</v>
      </c>
      <c r="G17" s="100" t="s">
        <v>151</v>
      </c>
      <c r="H17" s="33">
        <v>13</v>
      </c>
      <c r="I17" s="34">
        <v>-8.74</v>
      </c>
      <c r="J17" s="35">
        <v>12</v>
      </c>
      <c r="K17" s="36">
        <v>-2.3199999999999998</v>
      </c>
      <c r="L17" s="36">
        <v>-11.06</v>
      </c>
      <c r="M17" s="117">
        <v>5</v>
      </c>
    </row>
    <row r="18" spans="1:13" ht="18" x14ac:dyDescent="0.35">
      <c r="A18" s="31" t="s">
        <v>113</v>
      </c>
      <c r="B18" s="176"/>
      <c r="C18" s="107">
        <v>2</v>
      </c>
      <c r="D18" s="179"/>
      <c r="E18" s="108" t="s">
        <v>10</v>
      </c>
      <c r="F18" s="101" t="s">
        <v>148</v>
      </c>
      <c r="G18" s="102" t="s">
        <v>152</v>
      </c>
      <c r="H18" s="111">
        <v>14</v>
      </c>
      <c r="I18" s="39">
        <v>-17.899999999999999</v>
      </c>
      <c r="J18" s="52">
        <v>0</v>
      </c>
      <c r="K18" s="51">
        <v>-2.6</v>
      </c>
      <c r="L18" s="51">
        <v>-20.5</v>
      </c>
      <c r="M18" s="118">
        <v>2</v>
      </c>
    </row>
    <row r="19" spans="1:13" ht="18" x14ac:dyDescent="0.35">
      <c r="A19" s="31" t="s">
        <v>113</v>
      </c>
      <c r="B19" s="176"/>
      <c r="C19" s="107">
        <v>3</v>
      </c>
      <c r="D19" s="179"/>
      <c r="E19" s="108" t="s">
        <v>15</v>
      </c>
      <c r="F19" s="101" t="s">
        <v>153</v>
      </c>
      <c r="G19" s="102" t="s">
        <v>154</v>
      </c>
      <c r="H19" s="111">
        <v>15</v>
      </c>
      <c r="I19" s="39">
        <v>0.86</v>
      </c>
      <c r="J19" s="52">
        <v>8</v>
      </c>
      <c r="K19" s="51">
        <v>-6.08</v>
      </c>
      <c r="L19" s="51">
        <v>-5.22</v>
      </c>
      <c r="M19" s="118">
        <v>9</v>
      </c>
    </row>
    <row r="20" spans="1:13" ht="18.600000000000001" thickBot="1" x14ac:dyDescent="0.4">
      <c r="A20" s="31" t="s">
        <v>113</v>
      </c>
      <c r="B20" s="177"/>
      <c r="C20" s="109">
        <v>4</v>
      </c>
      <c r="D20" s="180"/>
      <c r="E20" s="110" t="s">
        <v>20</v>
      </c>
      <c r="F20" s="103" t="s">
        <v>155</v>
      </c>
      <c r="G20" s="104" t="s">
        <v>156</v>
      </c>
      <c r="H20" s="45">
        <v>16</v>
      </c>
      <c r="I20" s="46">
        <v>-6.4</v>
      </c>
      <c r="J20" s="47">
        <v>216</v>
      </c>
      <c r="K20" s="48">
        <v>22.080000000000002</v>
      </c>
      <c r="L20" s="48">
        <v>15.680000000000001</v>
      </c>
      <c r="M20" s="113">
        <v>31</v>
      </c>
    </row>
    <row r="21" spans="1:13" ht="18" x14ac:dyDescent="0.35">
      <c r="A21" s="31" t="s">
        <v>116</v>
      </c>
      <c r="B21" s="175" t="s">
        <v>116</v>
      </c>
      <c r="C21" s="105">
        <v>1</v>
      </c>
      <c r="D21" s="178" t="s">
        <v>127</v>
      </c>
      <c r="E21" s="106" t="s">
        <v>24</v>
      </c>
      <c r="F21" s="99" t="s">
        <v>109</v>
      </c>
      <c r="G21" s="100" t="s">
        <v>157</v>
      </c>
      <c r="H21" s="33">
        <v>17</v>
      </c>
      <c r="I21" s="34">
        <v>5.2</v>
      </c>
      <c r="J21" s="35">
        <v>24</v>
      </c>
      <c r="K21" s="36">
        <v>-0.4</v>
      </c>
      <c r="L21" s="36">
        <v>4.8</v>
      </c>
      <c r="M21" s="117">
        <v>17</v>
      </c>
    </row>
    <row r="22" spans="1:13" ht="18" x14ac:dyDescent="0.35">
      <c r="A22" s="31" t="s">
        <v>116</v>
      </c>
      <c r="B22" s="176"/>
      <c r="C22" s="107">
        <v>2</v>
      </c>
      <c r="D22" s="179"/>
      <c r="E22" s="108" t="s">
        <v>25</v>
      </c>
      <c r="F22" s="101" t="s">
        <v>158</v>
      </c>
      <c r="G22" s="102" t="s">
        <v>159</v>
      </c>
      <c r="H22" s="111">
        <v>18</v>
      </c>
      <c r="I22" s="39">
        <v>4.54</v>
      </c>
      <c r="J22" s="52">
        <v>58</v>
      </c>
      <c r="K22" s="51">
        <v>1.92</v>
      </c>
      <c r="L22" s="51">
        <v>6.46</v>
      </c>
      <c r="M22" s="118">
        <v>19</v>
      </c>
    </row>
    <row r="23" spans="1:13" ht="18" x14ac:dyDescent="0.35">
      <c r="A23" s="31" t="s">
        <v>116</v>
      </c>
      <c r="B23" s="176"/>
      <c r="C23" s="107">
        <v>3</v>
      </c>
      <c r="D23" s="179"/>
      <c r="E23" s="108" t="s">
        <v>26</v>
      </c>
      <c r="F23" s="101" t="s">
        <v>160</v>
      </c>
      <c r="G23" s="102" t="s">
        <v>161</v>
      </c>
      <c r="H23" s="111">
        <v>19</v>
      </c>
      <c r="I23" s="39">
        <v>5.9</v>
      </c>
      <c r="J23" s="52">
        <v>34</v>
      </c>
      <c r="K23" s="51">
        <v>2.84</v>
      </c>
      <c r="L23" s="51">
        <v>8.74</v>
      </c>
      <c r="M23" s="118">
        <v>22</v>
      </c>
    </row>
    <row r="24" spans="1:13" ht="18.600000000000001" thickBot="1" x14ac:dyDescent="0.4">
      <c r="A24" s="31" t="s">
        <v>116</v>
      </c>
      <c r="B24" s="177"/>
      <c r="C24" s="109">
        <v>4</v>
      </c>
      <c r="D24" s="180"/>
      <c r="E24" s="110" t="s">
        <v>27</v>
      </c>
      <c r="F24" s="103" t="s">
        <v>162</v>
      </c>
      <c r="G24" s="104" t="s">
        <v>163</v>
      </c>
      <c r="H24" s="45">
        <v>20</v>
      </c>
      <c r="I24" s="46">
        <v>2.2599999999999998</v>
      </c>
      <c r="J24" s="47">
        <v>48</v>
      </c>
      <c r="K24" s="48">
        <v>1.84</v>
      </c>
      <c r="L24" s="48">
        <v>4.0999999999999996</v>
      </c>
      <c r="M24" s="119">
        <v>16</v>
      </c>
    </row>
    <row r="25" spans="1:13" ht="18" x14ac:dyDescent="0.35">
      <c r="A25" s="31" t="s">
        <v>117</v>
      </c>
      <c r="B25" s="175" t="s">
        <v>117</v>
      </c>
      <c r="C25" s="105">
        <v>1</v>
      </c>
      <c r="D25" s="178" t="s">
        <v>125</v>
      </c>
      <c r="E25" s="106" t="s">
        <v>28</v>
      </c>
      <c r="F25" s="99" t="s">
        <v>164</v>
      </c>
      <c r="G25" s="100" t="s">
        <v>165</v>
      </c>
      <c r="H25" s="33">
        <v>21</v>
      </c>
      <c r="I25" s="34">
        <v>3.64</v>
      </c>
      <c r="J25" s="35">
        <v>96</v>
      </c>
      <c r="K25" s="36">
        <v>2.88</v>
      </c>
      <c r="L25" s="36">
        <v>6.52</v>
      </c>
      <c r="M25" s="117">
        <v>20</v>
      </c>
    </row>
    <row r="26" spans="1:13" ht="18" x14ac:dyDescent="0.35">
      <c r="A26" s="31" t="s">
        <v>117</v>
      </c>
      <c r="B26" s="176"/>
      <c r="C26" s="107">
        <v>2</v>
      </c>
      <c r="D26" s="179"/>
      <c r="E26" s="108" t="s">
        <v>29</v>
      </c>
      <c r="F26" s="101" t="s">
        <v>166</v>
      </c>
      <c r="G26" s="102" t="s">
        <v>167</v>
      </c>
      <c r="H26" s="111">
        <v>22</v>
      </c>
      <c r="I26" s="39">
        <v>-5.18</v>
      </c>
      <c r="J26" s="52">
        <v>58</v>
      </c>
      <c r="K26" s="51">
        <v>1.92</v>
      </c>
      <c r="L26" s="51">
        <v>-3.26</v>
      </c>
      <c r="M26" s="118">
        <v>10</v>
      </c>
    </row>
    <row r="27" spans="1:13" ht="18" x14ac:dyDescent="0.35">
      <c r="A27" s="31" t="s">
        <v>117</v>
      </c>
      <c r="B27" s="176"/>
      <c r="C27" s="107">
        <v>3</v>
      </c>
      <c r="D27" s="179"/>
      <c r="E27" s="108" t="s">
        <v>30</v>
      </c>
      <c r="F27" s="101" t="s">
        <v>168</v>
      </c>
      <c r="G27" s="102" t="s">
        <v>169</v>
      </c>
      <c r="H27" s="111">
        <v>23</v>
      </c>
      <c r="I27" s="39">
        <v>-7.1</v>
      </c>
      <c r="J27" s="52">
        <v>0</v>
      </c>
      <c r="K27" s="51">
        <v>-5.84</v>
      </c>
      <c r="L27" s="51">
        <v>-12.94</v>
      </c>
      <c r="M27" s="118">
        <v>4</v>
      </c>
    </row>
    <row r="28" spans="1:13" ht="18.600000000000001" thickBot="1" x14ac:dyDescent="0.4">
      <c r="A28" s="31" t="s">
        <v>117</v>
      </c>
      <c r="B28" s="177"/>
      <c r="C28" s="109">
        <v>4</v>
      </c>
      <c r="D28" s="180"/>
      <c r="E28" s="110" t="s">
        <v>31</v>
      </c>
      <c r="F28" s="103" t="s">
        <v>114</v>
      </c>
      <c r="G28" s="104" t="s">
        <v>170</v>
      </c>
      <c r="H28" s="45">
        <v>24</v>
      </c>
      <c r="I28" s="46">
        <v>3.16</v>
      </c>
      <c r="J28" s="47">
        <v>0</v>
      </c>
      <c r="K28" s="48">
        <v>-4.24</v>
      </c>
      <c r="L28" s="48">
        <v>-1.08</v>
      </c>
      <c r="M28" s="119">
        <v>12</v>
      </c>
    </row>
    <row r="29" spans="1:13" ht="18" x14ac:dyDescent="0.35">
      <c r="A29" s="31" t="s">
        <v>118</v>
      </c>
      <c r="B29" s="175" t="s">
        <v>118</v>
      </c>
      <c r="C29" s="105">
        <v>1</v>
      </c>
      <c r="D29" s="178" t="s">
        <v>126</v>
      </c>
      <c r="E29" s="106" t="s">
        <v>32</v>
      </c>
      <c r="F29" s="99" t="s">
        <v>114</v>
      </c>
      <c r="G29" s="100" t="s">
        <v>171</v>
      </c>
      <c r="H29" s="33">
        <v>25</v>
      </c>
      <c r="I29" s="34">
        <v>8.94</v>
      </c>
      <c r="J29" s="35">
        <v>64</v>
      </c>
      <c r="K29" s="36">
        <v>5.04</v>
      </c>
      <c r="L29" s="36">
        <v>13.98</v>
      </c>
      <c r="M29" s="120">
        <v>29</v>
      </c>
    </row>
    <row r="30" spans="1:13" ht="18" x14ac:dyDescent="0.35">
      <c r="A30" s="31" t="s">
        <v>118</v>
      </c>
      <c r="B30" s="176"/>
      <c r="C30" s="107">
        <v>2</v>
      </c>
      <c r="D30" s="179"/>
      <c r="E30" s="108" t="s">
        <v>33</v>
      </c>
      <c r="F30" s="101" t="s">
        <v>172</v>
      </c>
      <c r="G30" s="102" t="s">
        <v>173</v>
      </c>
      <c r="H30" s="111">
        <v>26</v>
      </c>
      <c r="I30" s="39">
        <v>10.78</v>
      </c>
      <c r="J30" s="52">
        <v>42</v>
      </c>
      <c r="K30" s="51">
        <v>0.88</v>
      </c>
      <c r="L30" s="51">
        <v>11.66</v>
      </c>
      <c r="M30" s="118">
        <v>25</v>
      </c>
    </row>
    <row r="31" spans="1:13" ht="18" x14ac:dyDescent="0.35">
      <c r="A31" s="31" t="s">
        <v>118</v>
      </c>
      <c r="B31" s="176"/>
      <c r="C31" s="107">
        <v>3</v>
      </c>
      <c r="D31" s="179"/>
      <c r="E31" s="108" t="s">
        <v>34</v>
      </c>
      <c r="F31" s="101" t="s">
        <v>114</v>
      </c>
      <c r="G31" s="102" t="s">
        <v>174</v>
      </c>
      <c r="H31" s="111">
        <v>27</v>
      </c>
      <c r="I31" s="39">
        <v>-0.52</v>
      </c>
      <c r="J31" s="52">
        <v>24</v>
      </c>
      <c r="K31" s="51">
        <v>-2</v>
      </c>
      <c r="L31" s="51">
        <v>-2.52</v>
      </c>
      <c r="M31" s="118">
        <v>11</v>
      </c>
    </row>
    <row r="32" spans="1:13" ht="18.600000000000001" thickBot="1" x14ac:dyDescent="0.4">
      <c r="A32" s="31" t="s">
        <v>118</v>
      </c>
      <c r="B32" s="176"/>
      <c r="C32" s="109">
        <v>4</v>
      </c>
      <c r="D32" s="180"/>
      <c r="E32" s="110" t="s">
        <v>35</v>
      </c>
      <c r="F32" s="103" t="s">
        <v>175</v>
      </c>
      <c r="G32" s="104" t="s">
        <v>176</v>
      </c>
      <c r="H32" s="45">
        <v>28</v>
      </c>
      <c r="I32" s="39">
        <v>8.6199999999999992</v>
      </c>
      <c r="J32" s="47">
        <v>24</v>
      </c>
      <c r="K32" s="51">
        <v>1.24</v>
      </c>
      <c r="L32" s="51">
        <v>9.86</v>
      </c>
      <c r="M32" s="119">
        <v>24</v>
      </c>
    </row>
    <row r="33" spans="2:13" x14ac:dyDescent="0.3">
      <c r="B33" t="s">
        <v>115</v>
      </c>
      <c r="G33"/>
      <c r="H33"/>
      <c r="I33" s="41">
        <f>SUM(I5:I32)</f>
        <v>0</v>
      </c>
      <c r="J33" s="41"/>
      <c r="K33" s="41">
        <f>SUM(K5:K32)</f>
        <v>4.2188474935755949E-15</v>
      </c>
      <c r="L33" s="41">
        <f>SUM(L5:L32)</f>
        <v>0</v>
      </c>
      <c r="M33" s="41"/>
    </row>
    <row r="34" spans="2:13" x14ac:dyDescent="0.3">
      <c r="I34" s="41"/>
      <c r="J34" s="41"/>
      <c r="K34" s="41"/>
      <c r="L34" s="41"/>
      <c r="M34" s="66"/>
    </row>
  </sheetData>
  <autoFilter ref="E4:M32">
    <sortState ref="E5:M32">
      <sortCondition ref="H5:H32"/>
    </sortState>
  </autoFilter>
  <sortState ref="F5:M32">
    <sortCondition ref="H5:H32"/>
  </sortState>
  <mergeCells count="15">
    <mergeCell ref="I1:M3"/>
    <mergeCell ref="B13:B16"/>
    <mergeCell ref="D13:D16"/>
    <mergeCell ref="B25:B28"/>
    <mergeCell ref="D25:D28"/>
    <mergeCell ref="B17:B20"/>
    <mergeCell ref="D17:D20"/>
    <mergeCell ref="B29:B32"/>
    <mergeCell ref="D29:D32"/>
    <mergeCell ref="B21:B24"/>
    <mergeCell ref="D21:D24"/>
    <mergeCell ref="B5:B8"/>
    <mergeCell ref="D5:D8"/>
    <mergeCell ref="B9:B12"/>
    <mergeCell ref="D9:D12"/>
  </mergeCells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587b6ea1-3db9-4fe1-a9d7-85d4c64ce5cc}" enabled="0" method="" siteId="{587b6ea1-3db9-4fe1-a9d7-85d4c64ce5c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Finalne vysledky</vt:lpstr>
      <vt:lpstr>TN 2024 - druzstva</vt:lpstr>
      <vt:lpstr>For ordering</vt:lpstr>
      <vt:lpstr>'TN 2024 - druzstva'!_FiltrDatabaze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Urban, D. (Daniel)</dc:creator>
  <cp:lastModifiedBy>Jozef</cp:lastModifiedBy>
  <dcterms:created xsi:type="dcterms:W3CDTF">2023-05-04T17:20:40Z</dcterms:created>
  <dcterms:modified xsi:type="dcterms:W3CDTF">2024-06-01T06:25:19Z</dcterms:modified>
</cp:coreProperties>
</file>